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bmms132\Documents\Union Pacific EDI Integration Guides\"/>
    </mc:Choice>
  </mc:AlternateContent>
  <xr:revisionPtr revIDLastSave="0" documentId="8_{8238D146-DE09-49E1-86E0-208D3F64B7AC}" xr6:coauthVersionLast="47" xr6:coauthVersionMax="47" xr10:uidLastSave="{00000000-0000-0000-0000-000000000000}"/>
  <bookViews>
    <workbookView xWindow="28680" yWindow="-120" windowWidth="29040" windowHeight="15840" activeTab="3" xr2:uid="{00000000-000D-0000-FFFF-FFFF00000000}"/>
  </bookViews>
  <sheets>
    <sheet name="Read Me" sheetId="14" r:id="rId1"/>
    <sheet name="Locate Your DC" sheetId="8" r:id="rId2"/>
    <sheet name="Supplier AS2 Connection Details" sheetId="1" r:id="rId3"/>
    <sheet name="CIG AS2 Parameter US DC" sheetId="7" r:id="rId4"/>
    <sheet name="CIG Certificates US DC" sheetId="13" r:id="rId5"/>
    <sheet name="Lists" sheetId="4" state="hidden" r:id="rId6"/>
  </sheets>
  <externalReferences>
    <externalReference r:id="rId7"/>
    <externalReference r:id="rId8"/>
  </externalReferences>
  <definedNames>
    <definedName name="_xlnm._FilterDatabase" localSheetId="1" hidden="1">'Locate Your DC'!$A$1:$B$1</definedName>
    <definedName name="AuthenticationType" localSheetId="3">[1]Lists!$B$19:$B$20</definedName>
    <definedName name="AuthenticationType" localSheetId="4">[2]Lists!$B$19:$B$20</definedName>
    <definedName name="AuthenticationType" localSheetId="0">[1]Lists!$B$19:$B$20</definedName>
    <definedName name="AuthenticationType">Lists!$B$19:$B$20</definedName>
    <definedName name="CertificateEncryptionAlgorithm" localSheetId="3">[1]Lists!$B$8:$B$12</definedName>
    <definedName name="CertificateEncryptionAlgorithm" localSheetId="4">[2]Lists!$B$8:$B$12</definedName>
    <definedName name="CertificateEncryptionAlgorithm" localSheetId="0">[1]Lists!$B$8:$B$12</definedName>
    <definedName name="CertificateEncryptionAlgorithm">Lists!$B$8:$B$12</definedName>
    <definedName name="CertificateSignatureHashAlgorithm" localSheetId="3">[1]Lists!$B$13:$B$18</definedName>
    <definedName name="CertificateSignatureHashAlgorithm" localSheetId="4">[2]Lists!$B$13:$B$18</definedName>
    <definedName name="CertificateSignatureHashAlgorithm" localSheetId="0">[1]Lists!$B$13:$B$18</definedName>
    <definedName name="CertificateSignatureHashAlgorithm">Lists!$B$13:$B$18</definedName>
    <definedName name="MDNType" localSheetId="3">[1]Lists!$B$1:$B$3</definedName>
    <definedName name="MDNType" localSheetId="4">[2]Lists!$B$1:$B$3</definedName>
    <definedName name="MDNType" localSheetId="0">[1]Lists!$B$1:$B$3</definedName>
    <definedName name="MDNType">Lists!$B$1:$B$3</definedName>
    <definedName name="MimeType" localSheetId="3">[1]Lists!$B$4:$B$7</definedName>
    <definedName name="MimeType" localSheetId="4">[2]Lists!$B$4:$B$7</definedName>
    <definedName name="MimeType" localSheetId="0">[1]Lists!$B$4:$B$7</definedName>
    <definedName name="MimeType">Lists!$B$4:$B$7</definedName>
    <definedName name="TradingPartnerEDIQualifier" localSheetId="3">[1]Lists!$B$21:$B$63</definedName>
    <definedName name="TradingPartnerEDIQualifier" localSheetId="4">[2]Lists!$B$21:$B$63</definedName>
    <definedName name="TradingPartnerEDIQualifier" localSheetId="0">[1]Lists!$B$21:$B$63</definedName>
    <definedName name="TradingPartnerEDIQualifier">Lists!$B$21:$B$63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 l="1"/>
  <c r="J34" i="1"/>
  <c r="J30" i="1"/>
  <c r="J28" i="1"/>
  <c r="G33" i="4" l="1"/>
  <c r="G32" i="4"/>
  <c r="G31" i="4"/>
  <c r="G30" i="4"/>
  <c r="G27" i="4"/>
  <c r="G26" i="4"/>
  <c r="G25" i="4"/>
  <c r="G24" i="4"/>
  <c r="C75" i="4"/>
  <c r="D43" i="1" s="1"/>
  <c r="C74" i="4"/>
  <c r="D42" i="1" s="1"/>
  <c r="B66" i="4"/>
  <c r="G70" i="4"/>
  <c r="J31" i="1" l="1"/>
  <c r="J37" i="1"/>
  <c r="J35" i="1"/>
  <c r="J29" i="1"/>
</calcChain>
</file>

<file path=xl/sharedStrings.xml><?xml version="1.0" encoding="utf-8"?>
<sst xmlns="http://schemas.openxmlformats.org/spreadsheetml/2006/main" count="738" uniqueCount="415">
  <si>
    <t>Cloud Integration Gateway(CIG)  has multiple platforms corresponding to its  data centers throughout the world. Suppliers are directed to use a data center in their geographical location.</t>
  </si>
  <si>
    <t>How to find the Data Center (DC) ?</t>
  </si>
  <si>
    <t xml:space="preserve">Open/Click on 'Locate your DC' tab, find the row corresponding to supplier's country </t>
  </si>
  <si>
    <t>Supplier's Company Profile Country matches the Data Center on the Sheet</t>
  </si>
  <si>
    <t>Notes:</t>
  </si>
  <si>
    <t>The default data center will be based on Country of the supplier as per their Ariba Network (AN) company profile.</t>
  </si>
  <si>
    <t>Only North, South and Central American countries are defaulted to use US DC.
All other countries will default to EU DC.</t>
  </si>
  <si>
    <t>Existing suppliers transacting on CIG (in any phase testing or production) continue to use 'EU' data center.</t>
  </si>
  <si>
    <t>Suppliers can migrate(one time only) to US data center (if required), it will require new CIG project creation and new connection established for the new DC</t>
  </si>
  <si>
    <t>All certificates must be 3rd party signed by trusted Certificate Authority (CA).</t>
  </si>
  <si>
    <t>Country</t>
  </si>
  <si>
    <t>CIG Data Center</t>
  </si>
  <si>
    <t>Afghanistan</t>
  </si>
  <si>
    <t>EU</t>
  </si>
  <si>
    <t>Albania</t>
  </si>
  <si>
    <t>Algeria</t>
  </si>
  <si>
    <t>American Samoa</t>
  </si>
  <si>
    <t>US</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</si>
  <si>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</si>
  <si>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</si>
  <si>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</si>
  <si>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</si>
  <si>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</si>
  <si>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</si>
  <si>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</si>
  <si>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</si>
  <si>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</si>
  <si>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</si>
  <si>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</si>
  <si>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</si>
  <si>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</si>
  <si>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</si>
  <si>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</si>
  <si>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</si>
  <si>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</si>
  <si>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</si>
  <si>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</si>
  <si>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</si>
  <si>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</si>
  <si>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</si>
  <si>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</si>
  <si>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</si>
  <si>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</si>
  <si>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</si>
  <si>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</si>
  <si>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</si>
  <si>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</si>
  <si>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</si>
  <si>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</si>
  <si>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 (Kampuchea)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</si>
  <si>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</si>
  <si>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</si>
  <si>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</si>
  <si>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</si>
  <si>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</si>
  <si>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</si>
  <si>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</si>
  <si>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</si>
  <si>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</si>
  <si>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</si>
  <si>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</si>
  <si>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</si>
  <si>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</si>
  <si>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</si>
  <si>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</si>
  <si>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</si>
  <si>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d'Ivoire(Ivory Coast)</t>
  </si>
  <si>
    <t>Croatia (Hrvatska)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</si>
  <si>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</si>
  <si>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</si>
  <si>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</si>
  <si>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</si>
  <si>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</si>
  <si>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</si>
  <si>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</si>
  <si>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</si>
  <si>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</si>
  <si>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</si>
  <si>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</si>
  <si>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</si>
  <si>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</si>
  <si>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</si>
  <si>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</si>
  <si>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</si>
  <si>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</si>
  <si>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</si>
  <si>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</si>
  <si>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</si>
  <si>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</si>
  <si>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</si>
  <si>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</si>
  <si>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</si>
  <si>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</si>
  <si>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</si>
  <si>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</si>
  <si>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</si>
  <si>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</si>
  <si>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</si>
  <si>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</si>
  <si>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</si>
  <si>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</si>
  <si>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</si>
  <si>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</si>
  <si>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</si>
  <si>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</si>
  <si>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</si>
  <si>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</si>
  <si>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</si>
  <si>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</si>
  <si>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</si>
  <si>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</si>
  <si>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</si>
  <si>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</si>
  <si>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</si>
  <si>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</si>
  <si>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</si>
  <si>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</si>
  <si>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</si>
  <si>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</si>
  <si>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</si>
  <si>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</si>
  <si>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</si>
  <si>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</si>
  <si>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</si>
  <si>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</si>
  <si>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</si>
  <si>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</si>
  <si>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</si>
  <si>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Democratic People's Republic Of North Korea</t>
  </si>
  <si>
    <t>Kuwait</t>
  </si>
  <si>
    <t>Kyrgyzstan</t>
  </si>
  <si>
    <t>Lao People's Democratic Republic</t>
  </si>
  <si>
    <t>Latvia</t>
  </si>
  <si>
    <t>Lebanon</t>
  </si>
  <si>
    <t>Lesotho</t>
  </si>
  <si>
    <t>Liberia</t>
  </si>
  <si>
    <t>Libyan Arab Jamahiriya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</si>
  <si>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</si>
  <si>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</si>
  <si>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</si>
  <si>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</si>
  <si>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</si>
  <si>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</si>
  <si>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</si>
  <si>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</si>
  <si>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</si>
  <si>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</si>
  <si>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</si>
  <si>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</si>
  <si>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</si>
  <si>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</si>
  <si>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</si>
  <si>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</si>
  <si>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</si>
  <si>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</si>
  <si>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</si>
  <si>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</si>
  <si>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</si>
  <si>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</si>
  <si>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</si>
  <si>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</si>
  <si>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</si>
  <si>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</si>
  <si>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</si>
  <si>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</si>
  <si>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</si>
  <si>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</si>
  <si>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</si>
  <si>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</si>
  <si>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</si>
  <si>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</si>
  <si>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</si>
  <si>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</si>
  <si>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</si>
  <si>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</si>
  <si>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</si>
  <si>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</si>
  <si>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</si>
  <si>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</si>
  <si>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</si>
  <si>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</si>
  <si>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</si>
  <si>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</si>
  <si>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</si>
  <si>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</si>
  <si>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</si>
  <si>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</si>
  <si>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</si>
  <si>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</si>
  <si>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</si>
  <si>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</si>
  <si>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Republic of Korea</t>
  </si>
  <si>
    <t>Republic of Kosovo</t>
  </si>
  <si>
    <t>Reunion</t>
  </si>
  <si>
    <t>Romania</t>
  </si>
  <si>
    <t>Russian Federation</t>
  </si>
  <si>
    <t>Rwanda</t>
  </si>
  <si>
    <t>Saint Barthelemy</t>
  </si>
  <si>
    <t>Saint Helena</t>
  </si>
  <si>
    <t>Saint Kitts and Nevis</t>
  </si>
  <si>
    <t>Saint Lucia</t>
  </si>
  <si>
    <t>Saint Martin (France)</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</si>
  <si>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</si>
  <si>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</si>
  <si>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</si>
  <si>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</si>
  <si>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</si>
  <si>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</si>
  <si>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</si>
  <si>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</si>
  <si>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</si>
  <si>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</si>
  <si>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</si>
  <si>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</si>
  <si>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</si>
  <si>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</si>
  <si>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</si>
  <si>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</si>
  <si>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</si>
  <si>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</si>
  <si>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</si>
  <si>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</si>
  <si>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</si>
  <si>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</si>
  <si>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</si>
  <si>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</si>
  <si>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</si>
  <si>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</si>
  <si>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</si>
  <si>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</si>
  <si>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</si>
  <si>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</si>
  <si>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</si>
  <si>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</si>
  <si>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</si>
  <si>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</si>
  <si>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</si>
  <si>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</si>
  <si>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</si>
  <si>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</si>
  <si>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</si>
  <si>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</si>
  <si>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</si>
  <si>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</si>
  <si>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</si>
  <si>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</si>
  <si>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</si>
  <si>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</si>
  <si>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</si>
  <si>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</si>
  <si>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</si>
  <si>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</si>
  <si>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</si>
  <si>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</si>
  <si>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</si>
  <si>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U.S.</t>
  </si>
  <si>
    <t>Virgin Islands, British</t>
  </si>
  <si>
    <t>Wallis And Futuna</t>
  </si>
  <si>
    <t>Western Sahara</t>
  </si>
  <si>
    <t>Yemen</t>
  </si>
  <si>
    <t>Yugoslavia</t>
  </si>
  <si>
    <t>Zambia</t>
  </si>
  <si>
    <t>Zimbabwe</t>
  </si>
  <si>
    <t>Version:  2020-02-13</t>
  </si>
  <si>
    <t>Required information for setting up the AS2 interconnect 
with Cloud Integration Gateway (CIG)</t>
  </si>
  <si>
    <r>
      <t>!!</t>
    </r>
    <r>
      <rPr>
        <b/>
        <u/>
        <sz val="20"/>
        <color rgb="FFFF0000"/>
        <rFont val="Calibri"/>
        <family val="2"/>
        <scheme val="minor"/>
      </rPr>
      <t>All fields in below table are REQUIRED</t>
    </r>
    <r>
      <rPr>
        <b/>
        <sz val="20"/>
        <color rgb="FFFF0000"/>
        <rFont val="Calibri"/>
        <family val="2"/>
        <scheme val="minor"/>
      </rPr>
      <t>!!</t>
    </r>
  </si>
  <si>
    <t>Seller Integrator Name</t>
  </si>
  <si>
    <t>SI Name</t>
  </si>
  <si>
    <t>Supplier Name</t>
  </si>
  <si>
    <t>Supplier ANID</t>
  </si>
  <si>
    <t>AN01….......</t>
  </si>
  <si>
    <t>Buyer Project (Buyer Name)</t>
  </si>
  <si>
    <t>Buyer Name</t>
  </si>
  <si>
    <t>Buyer ANID</t>
  </si>
  <si>
    <t xml:space="preserve">Documents in Scope </t>
  </si>
  <si>
    <r>
      <t xml:space="preserve"> </t>
    </r>
    <r>
      <rPr>
        <sz val="9"/>
        <color theme="1"/>
        <rFont val="Rockwell"/>
        <family val="1"/>
      </rPr>
      <t>(Purchase Order , invoice, etc ) and number of documents per month</t>
    </r>
  </si>
  <si>
    <t xml:space="preserve">Document format </t>
  </si>
  <si>
    <t>(ANSI x12, EDIFACT, OAGIS)</t>
  </si>
  <si>
    <t xml:space="preserve">AS2 EDIINT server URL: </t>
  </si>
  <si>
    <t>All communication with CIG must go through HTTPS only.</t>
  </si>
  <si>
    <r>
      <t xml:space="preserve">Enter a URL for CIG to send your transactions to (and receive transactions from). This must be </t>
    </r>
    <r>
      <rPr>
        <b/>
        <sz val="9"/>
        <color rgb="FFFF0000"/>
        <rFont val="Rockwell"/>
        <family val="1"/>
      </rPr>
      <t>HTTPS</t>
    </r>
    <r>
      <rPr>
        <sz val="9"/>
        <color theme="1"/>
        <rFont val="Rockwell"/>
        <family val="1"/>
      </rPr>
      <t xml:space="preserve">. Otherwise known as externally accessible address of your EDIINT web server. This URL must begin with https so the </t>
    </r>
    <r>
      <rPr>
        <b/>
        <sz val="9"/>
        <color rgb="FFFF0000"/>
        <rFont val="Rockwell"/>
        <family val="1"/>
      </rPr>
      <t>HTTPS</t>
    </r>
    <r>
      <rPr>
        <sz val="9"/>
        <color theme="1"/>
        <rFont val="Rockwell"/>
        <family val="1"/>
      </rPr>
      <t xml:space="preserve"> connection is encrypted. (e.g. https://edi.workchairs.com/ediint)</t>
    </r>
  </si>
  <si>
    <t>Test:</t>
  </si>
  <si>
    <t>Prod:</t>
  </si>
  <si>
    <t>Trading Partner (Supplier) AS2 ID:</t>
  </si>
  <si>
    <t>Enter your AS2 ID or the AS2 ID of your B2B provider if you outsource. CIG embeds this ID in the header of EDIINT messages it sends to you. (e.g. ZZMYCOMPANY) - Refer to 3rd tab below for CIG AS2 Informations.</t>
  </si>
  <si>
    <r>
      <t xml:space="preserve">MDN Type  </t>
    </r>
    <r>
      <rPr>
        <b/>
        <sz val="11"/>
        <color theme="1"/>
        <rFont val="Calibri"/>
        <family val="2"/>
        <scheme val="minor"/>
      </rPr>
      <t>(Select from drop down List)</t>
    </r>
  </si>
  <si>
    <t>Select from drop down lists</t>
  </si>
  <si>
    <t>(Synchronous or Asynchronous)</t>
  </si>
  <si>
    <t>Synchronous</t>
  </si>
  <si>
    <t xml:space="preserve">MDN URL: </t>
  </si>
  <si>
    <r>
      <t xml:space="preserve">Enter the MDN URL. CIG will send MDN to this URL. It is usually the same as the AS2 URL. This must be </t>
    </r>
    <r>
      <rPr>
        <b/>
        <sz val="10"/>
        <color rgb="FFFF0000"/>
        <rFont val="Rockwell"/>
        <family val="1"/>
      </rPr>
      <t>HTTPS</t>
    </r>
    <r>
      <rPr>
        <sz val="10"/>
        <color theme="1"/>
        <rFont val="Rockwell"/>
        <family val="1"/>
      </rPr>
      <t>.</t>
    </r>
  </si>
  <si>
    <t>S/MIME Type</t>
  </si>
  <si>
    <t>Sender and Receiver values will populate after completing this connection form</t>
  </si>
  <si>
    <t>(Signed, Encrypted, Plain, SignedandEncrypted)</t>
  </si>
  <si>
    <t>SignedandEncrypted</t>
  </si>
  <si>
    <t>EDI850 Sample</t>
  </si>
  <si>
    <t>Digital Certificate Encryption Algorithm</t>
  </si>
  <si>
    <t>ISA</t>
  </si>
  <si>
    <r>
      <t>(TripleDES,</t>
    </r>
    <r>
      <rPr>
        <b/>
        <sz val="10"/>
        <color theme="1"/>
        <rFont val="Calibri"/>
        <family val="2"/>
        <scheme val="minor"/>
      </rPr>
      <t xml:space="preserve"> </t>
    </r>
    <r>
      <rPr>
        <sz val="10"/>
        <color theme="1"/>
        <rFont val="Rockwell"/>
        <family val="1"/>
      </rPr>
      <t>AdvancedEncryptionStandard-128,192,256, RC2)</t>
    </r>
  </si>
  <si>
    <t>TripleDES</t>
  </si>
  <si>
    <t>GS</t>
  </si>
  <si>
    <t>Digital Certificate Signing Algorithm</t>
  </si>
  <si>
    <t>(SHA-1, SHA2-224, SHA2-256, SHA2-284, SHA2-512 or MD)</t>
  </si>
  <si>
    <t>Secure Hash Algorithm 2-256</t>
  </si>
  <si>
    <t xml:space="preserve">Authentication Type </t>
  </si>
  <si>
    <r>
      <t xml:space="preserve">Choose the method to authenticate with CIG. 
•Basic - Username/Password
•Certificate - Certificate-based 
Note: This is for </t>
    </r>
    <r>
      <rPr>
        <b/>
        <sz val="10"/>
        <color rgb="FFFF0000"/>
        <rFont val="Rockwell"/>
        <family val="1"/>
      </rPr>
      <t>Two-Way SSL authenticatio</t>
    </r>
    <r>
      <rPr>
        <sz val="10"/>
        <color rgb="FFFF0000"/>
        <rFont val="Rockwell"/>
        <family val="1"/>
      </rPr>
      <t>n</t>
    </r>
    <r>
      <rPr>
        <sz val="10"/>
        <color theme="1"/>
        <rFont val="Rockwell"/>
        <family val="1"/>
      </rPr>
      <t xml:space="preserve"> and message encryption.
</t>
    </r>
  </si>
  <si>
    <t>EDI810 Sample</t>
  </si>
  <si>
    <t>Supplier EDI Interchange Qualifier (ISA)</t>
  </si>
  <si>
    <t>Supplier EDI Interchange ID (ISA)</t>
  </si>
  <si>
    <t>Supplier EDI Group ID (GS)</t>
  </si>
  <si>
    <t>Customer (Buyer) EDI Group ID (GS)</t>
  </si>
  <si>
    <t>Use suggested EDI Group ID below    or   enter a new Customer (Buyer) EDI Group ID</t>
  </si>
  <si>
    <t>Supplier Technical Contact</t>
  </si>
  <si>
    <t>Supplier Technical Contact Phone</t>
  </si>
  <si>
    <t>Supplier Technical Contact E-mail</t>
  </si>
  <si>
    <r>
      <t xml:space="preserve">Supplier’s certificate: </t>
    </r>
    <r>
      <rPr>
        <b/>
        <sz val="9"/>
        <color theme="1"/>
        <rFont val="Calibri"/>
        <family val="2"/>
        <scheme val="minor"/>
      </rPr>
      <t xml:space="preserve">(TEST Environment) </t>
    </r>
  </si>
  <si>
    <t>All certificate requires a root, intermediate and public.    Self-Sign certificate are NOT allow at SAP Ariba</t>
  </si>
  <si>
    <r>
      <t>Certificates cannot be self-signed.  Certificates must be</t>
    </r>
    <r>
      <rPr>
        <b/>
        <sz val="10"/>
        <color rgb="FFFF0000"/>
        <rFont val="Calibri"/>
        <family val="2"/>
        <scheme val="minor"/>
      </rPr>
      <t xml:space="preserve"> 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</si>
  <si>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 xml:space="preserve">Supplier’s certificate: </t>
    </r>
    <r>
      <rPr>
        <b/>
        <sz val="9"/>
        <color theme="1"/>
        <rFont val="Calibri"/>
        <family val="2"/>
        <scheme val="minor"/>
      </rPr>
      <t xml:space="preserve">(Production Environment) </t>
    </r>
  </si>
  <si>
    <r>
      <t xml:space="preserve">Certificates cannot be self-signed.  Certificates must be </t>
    </r>
    <r>
      <rPr>
        <b/>
        <sz val="10"/>
        <color rgb="FFFF0000"/>
        <rFont val="Calibri"/>
        <family val="2"/>
        <scheme val="minor"/>
      </rPr>
      <t>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</si>
  <si>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t>
    </r>
    <r>
      <rPr>
        <b/>
        <u/>
        <sz val="20"/>
        <color rgb="FFFF0000"/>
        <rFont val="Calibri"/>
        <family val="2"/>
        <scheme val="minor"/>
      </rPr>
      <t>All fields in above table are REQUIRED</t>
    </r>
    <r>
      <rPr>
        <b/>
        <sz val="20"/>
        <color rgb="FFFF0000"/>
        <rFont val="Calibri"/>
        <family val="2"/>
        <scheme val="minor"/>
      </rPr>
      <t>!!</t>
    </r>
  </si>
  <si>
    <t>Refer to the tabs below for CIG connection Certificates and AS2 Parameters</t>
  </si>
  <si>
    <t xml:space="preserve">
Use the below Details when creating a NEW AS2 Connection to Ariba.</t>
  </si>
  <si>
    <r>
      <rPr>
        <b/>
        <i/>
        <sz val="20"/>
        <color theme="0"/>
        <rFont val="Calibri"/>
        <family val="2"/>
        <scheme val="minor"/>
      </rPr>
      <t>Cloud Integration Gateway (CIG)</t>
    </r>
    <r>
      <rPr>
        <b/>
        <i/>
        <sz val="14"/>
        <color theme="0"/>
        <rFont val="Calibri"/>
        <family val="2"/>
        <scheme val="minor"/>
      </rPr>
      <t xml:space="preserve">
AS2 Parameter Setting Details</t>
    </r>
  </si>
  <si>
    <t>Certificate Authority</t>
  </si>
  <si>
    <t>DiGiCert</t>
  </si>
  <si>
    <t>Transport Type:</t>
  </si>
  <si>
    <t>HTTPS</t>
  </si>
  <si>
    <t>Port:</t>
  </si>
  <si>
    <t>443   (https)</t>
  </si>
  <si>
    <t>TLS</t>
  </si>
  <si>
    <t>TLS 1.2</t>
  </si>
  <si>
    <t>Outbound IP(s):</t>
  </si>
  <si>
    <t>TEST</t>
  </si>
  <si>
    <t>PRODUCTION</t>
  </si>
  <si>
    <t>AS2 ID:</t>
  </si>
  <si>
    <t>ZZARIBATESTUS</t>
  </si>
  <si>
    <t>ZZARIBAUS</t>
  </si>
  <si>
    <t>Interchange ID (ISA06):</t>
  </si>
  <si>
    <t>ARIBAUS</t>
  </si>
  <si>
    <t>ARIBAPUS</t>
  </si>
  <si>
    <t>Interchange Qualifier ID:</t>
  </si>
  <si>
    <t>ZZ</t>
  </si>
  <si>
    <t>AS2 EDIINT URL:</t>
  </si>
  <si>
    <t>https://testacig-us.ariba.com/as2/as2</t>
  </si>
  <si>
    <t>https://acig-us.ariba.com/as2/as2</t>
  </si>
  <si>
    <t>Certificate Encryption Algorithm:</t>
  </si>
  <si>
    <t>SHA256RSA</t>
  </si>
  <si>
    <t>Certificate Signature Hash Algorithm:</t>
  </si>
  <si>
    <t>SHA256</t>
  </si>
  <si>
    <t>Transmission Protocol:</t>
  </si>
  <si>
    <t>HTTPS with encryption</t>
  </si>
  <si>
    <t>Document Envelope:</t>
  </si>
  <si>
    <t>S/MIME with encryption</t>
  </si>
  <si>
    <t>Attachment encoding:</t>
  </si>
  <si>
    <t>Base-64 encoding</t>
  </si>
  <si>
    <t>Authentication Protocol:</t>
  </si>
  <si>
    <t>SHA-2 with encryption</t>
  </si>
  <si>
    <t>Message receipt protocol:</t>
  </si>
  <si>
    <t>Synchronized , unsigned and unencrpted MDN</t>
  </si>
  <si>
    <r>
      <t xml:space="preserve">Ariba </t>
    </r>
    <r>
      <rPr>
        <sz val="14"/>
        <color rgb="FFC00000"/>
        <rFont val="Calibri"/>
        <family val="2"/>
        <scheme val="minor"/>
      </rPr>
      <t>Sign/Encrypt</t>
    </r>
    <r>
      <rPr>
        <sz val="14"/>
        <color rgb="FF1F4E79"/>
        <rFont val="Calibri"/>
        <family val="2"/>
        <scheme val="minor"/>
      </rPr>
      <t xml:space="preserve"> Cert Serial #</t>
    </r>
  </si>
  <si>
    <r>
      <t xml:space="preserve">Ariba </t>
    </r>
    <r>
      <rPr>
        <sz val="14"/>
        <color rgb="FFC00000"/>
        <rFont val="Calibri"/>
        <family val="2"/>
        <scheme val="minor"/>
      </rPr>
      <t>Sign/Encrypt</t>
    </r>
    <r>
      <rPr>
        <sz val="14"/>
        <color rgb="FF1F4E79"/>
        <rFont val="Calibri"/>
        <family val="2"/>
        <scheme val="minor"/>
      </rPr>
      <t xml:space="preserve"> Cert Exp:</t>
    </r>
  </si>
  <si>
    <r>
      <t xml:space="preserve">Ariba </t>
    </r>
    <r>
      <rPr>
        <sz val="14"/>
        <color rgb="FFC00000"/>
        <rFont val="Calibri"/>
        <family val="2"/>
        <scheme val="minor"/>
      </rPr>
      <t>SSL Auth(Load Balancer)</t>
    </r>
    <r>
      <rPr>
        <sz val="14"/>
        <color rgb="FF1F4E79"/>
        <rFont val="Calibri"/>
        <family val="2"/>
        <scheme val="minor"/>
      </rPr>
      <t xml:space="preserve"> Cert Serial #</t>
    </r>
  </si>
  <si>
    <r>
      <t xml:space="preserve">Ariba </t>
    </r>
    <r>
      <rPr>
        <sz val="14"/>
        <color rgb="FFC00000"/>
        <rFont val="Calibri"/>
        <family val="2"/>
        <scheme val="minor"/>
      </rPr>
      <t>SSL Auth(Load Balancer)</t>
    </r>
    <r>
      <rPr>
        <sz val="14"/>
        <color rgb="FF1F4E79"/>
        <rFont val="Calibri"/>
        <family val="2"/>
        <scheme val="minor"/>
      </rPr>
      <t xml:space="preserve"> Cert Exp:</t>
    </r>
  </si>
  <si>
    <r>
      <t xml:space="preserve">If supplier wish to use </t>
    </r>
    <r>
      <rPr>
        <b/>
        <sz val="11"/>
        <color rgb="FFC00000"/>
        <rFont val="Calibri"/>
        <family val="2"/>
        <scheme val="minor"/>
      </rPr>
      <t>Username/Password</t>
    </r>
    <r>
      <rPr>
        <sz val="11"/>
        <color rgb="FF365F91"/>
        <rFont val="Calibri"/>
        <family val="2"/>
        <scheme val="minor"/>
      </rPr>
      <t xml:space="preserve"> as authentication method, select "Basic" under "Ariba CIG to Partner" for SSL Authentication Type and follow the instructions. 
Password will be send via email to supplier administrator.</t>
    </r>
  </si>
  <si>
    <r>
      <t xml:space="preserve">Suppliers can reset the password from the Cloud Identity Service portal at </t>
    </r>
    <r>
      <rPr>
        <i/>
        <u/>
        <sz val="14"/>
        <color rgb="FF0070C0"/>
        <rFont val="Calibri"/>
        <family val="2"/>
        <scheme val="minor"/>
      </rPr>
      <t>https://a5pcq3zc6.accounts.ondemand.com/.</t>
    </r>
    <r>
      <rPr>
        <i/>
        <sz val="14"/>
        <color rgb="FF0070C0"/>
        <rFont val="Calibri"/>
        <family val="2"/>
        <scheme val="minor"/>
      </rPr>
      <t xml:space="preserve"> </t>
    </r>
    <r>
      <rPr>
        <i/>
        <sz val="14"/>
        <rFont val="Calibri"/>
        <family val="2"/>
        <scheme val="minor"/>
      </rPr>
      <t xml:space="preserve"> Ensure that you use the same email ID that was used for creating the original account.</t>
    </r>
  </si>
  <si>
    <t>Notes</t>
  </si>
  <si>
    <t>To configure your EDIINT server:</t>
  </si>
  <si>
    <t xml:space="preserve">Enable SSL on your web server by installing the certificate you created in step Create a Digital Certificate. Consult your web server instructions for installing the certificate and enabling HTTPS communication. All communication with CIG must go through HTTPS. </t>
  </si>
  <si>
    <t>For SSL autehntication to work, please install our CA certificates (Root and Intermediate Certificates) in AS2 application. You can extract our Root/Intermediate certs form our public certs. (rename certs file extension to .cer , opwn the cert and go to Certifiaction Path, Open our root cert , then go to Details tab and click Copy to File and follow the export wizard)</t>
  </si>
  <si>
    <t>Configure your EDIINT server to use CIG’s URL and its protocols as provided above.</t>
  </si>
  <si>
    <t xml:space="preserve">Configure your firewall to support two-way communication over Transmission Control Protocol (TCP) port 443, which is the default port used by HTTPS. You can restrict your firewall to allow incoming connections only from AN.  </t>
  </si>
  <si>
    <t>After you receive a document from AN, send both an MDN receipt message and a functional acknowledgement document as described in Requirements for Functional Acknowledgments. Be sure your EDIINT server is available all the time. If it is down, AN resends the document every half hour for ten hours (20 times). At the end of ten hours, AN marks the document as “Failed.” AN requires both an MDN receipt and a functional acknowledgment document, otherwise it marks the document as “failed".</t>
  </si>
  <si>
    <t>Envelope filename: CIG will always send same envelope filename. So, to avoid overlaid by another file with same filename, we recommend implementing a logic to generate a unique Message ID every time an envelope is received.</t>
  </si>
  <si>
    <t>Cloud Integration Gateway (CIG)
 AS2 Certificates</t>
  </si>
  <si>
    <r>
      <t xml:space="preserve">UAT Test Environment Certificate:
</t>
    </r>
    <r>
      <rPr>
        <b/>
        <sz val="11"/>
        <color rgb="FF0070C0"/>
        <rFont val="Calibri"/>
        <family val="2"/>
        <scheme val="minor"/>
      </rPr>
      <t>The zip file has the same certificate in multiple file extentions</t>
    </r>
  </si>
  <si>
    <r>
      <t xml:space="preserve">Double click on this ICON below to download this certificate
Certificate for </t>
    </r>
    <r>
      <rPr>
        <b/>
        <sz val="10"/>
        <color rgb="FF0070C0"/>
        <rFont val="Calibri"/>
        <family val="2"/>
        <scheme val="minor"/>
      </rPr>
      <t>SSL and Sign &amp; Encryption</t>
    </r>
    <r>
      <rPr>
        <b/>
        <sz val="10"/>
        <color theme="5"/>
        <rFont val="Calibri"/>
        <family val="2"/>
        <scheme val="minor"/>
      </rPr>
      <t xml:space="preserve"> :
(Test) Public TenantClient Certificate for CIG</t>
    </r>
  </si>
  <si>
    <r>
      <rPr>
        <b/>
        <sz val="14"/>
        <color rgb="FFFF0000"/>
        <rFont val="Calibri"/>
        <family val="2"/>
        <scheme val="minor"/>
      </rPr>
      <t>Production</t>
    </r>
    <r>
      <rPr>
        <b/>
        <sz val="14"/>
        <color theme="1"/>
        <rFont val="Calibri"/>
        <family val="2"/>
        <scheme val="minor"/>
      </rPr>
      <t xml:space="preserve"> Environment Certificate:
</t>
    </r>
    <r>
      <rPr>
        <b/>
        <sz val="12"/>
        <color rgb="FF0070C0"/>
        <rFont val="Calibri"/>
        <family val="2"/>
        <scheme val="minor"/>
      </rPr>
      <t>The zip file has the same certificate in multiple file extentions</t>
    </r>
  </si>
  <si>
    <r>
      <t xml:space="preserve">Double click on this ICON below to download this certificate
Certificate for </t>
    </r>
    <r>
      <rPr>
        <b/>
        <sz val="10"/>
        <color rgb="FF0070C0"/>
        <rFont val="Calibri"/>
        <family val="2"/>
        <scheme val="minor"/>
      </rPr>
      <t>SSL and Sign &amp; Encryption</t>
    </r>
    <r>
      <rPr>
        <b/>
        <sz val="9"/>
        <color theme="5"/>
        <rFont val="Calibri"/>
        <family val="2"/>
        <scheme val="minor"/>
      </rPr>
      <t xml:space="preserve"> :
(Prod) Public TenantClient Certificate for CIG </t>
    </r>
  </si>
  <si>
    <t xml:space="preserve">MDN Type </t>
  </si>
  <si>
    <t>Asynchronous</t>
  </si>
  <si>
    <t>Signed</t>
  </si>
  <si>
    <t>Encrypted</t>
  </si>
  <si>
    <t>Plain</t>
  </si>
  <si>
    <t>Certificate Encryption Algorithm</t>
  </si>
  <si>
    <t>(TripleDES, AdvancedEncryptionStandard-128,192,256, RC2)</t>
  </si>
  <si>
    <t>AdvancedEncryptionStandard-128</t>
  </si>
  <si>
    <t>AdvancedEncryptionStandard-192</t>
  </si>
  <si>
    <t>AdvancedEncryptionStandard-256</t>
  </si>
  <si>
    <t>RC2</t>
  </si>
  <si>
    <t>Certificate Signature Hash Algorithm</t>
  </si>
  <si>
    <t>Secure Hash Algorithm 1</t>
  </si>
  <si>
    <t>Secure Hash Algorithm 2-224</t>
  </si>
  <si>
    <t>Secure Hash Algorithm 2-384</t>
  </si>
  <si>
    <t>Secure Hash Algorithm 2-512</t>
  </si>
  <si>
    <t>MD Algorithm</t>
  </si>
  <si>
    <t>Username/Password</t>
  </si>
  <si>
    <t>(Username/password or certificate)</t>
  </si>
  <si>
    <t>Certificate</t>
  </si>
  <si>
    <t>Trading Partner EDI Qualifier</t>
  </si>
  <si>
    <t>These values will populate after completing this connection form</t>
  </si>
  <si>
    <t>AM</t>
  </si>
  <si>
    <t>NR</t>
  </si>
  <si>
    <t>SN</t>
  </si>
  <si>
    <t>ZZZ</t>
  </si>
  <si>
    <t>Fomlular</t>
  </si>
  <si>
    <t xml:space="preserve">VAN EDIINT server URL: </t>
  </si>
  <si>
    <t>http</t>
  </si>
  <si>
    <t>The externally accessible address of your EDIINT web server. This URL must begin with https so the HTTPS connection is encrypted. (e.g. https://edi.workchairs.com/ediint)</t>
  </si>
  <si>
    <t>157.133.45.0/24, 130.214.184.64/29, 
130.214.183.0/25, and 130.214.184.72/29</t>
  </si>
  <si>
    <t>0a000d370fdde611648f639a01f00b5f</t>
  </si>
  <si>
    <t>0554d713f3fd8b1113022ebab5f05a4e</t>
  </si>
  <si>
    <t>0c2e248e7e63eb982fdf9c2a15320885</t>
  </si>
  <si>
    <t>0620941ec3d2a739cf79489435ad1a6b</t>
  </si>
  <si>
    <t>‎October ‎2, ‎2024 7:59:59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</si>
</sst>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b/>
      <sz val="20"/>
      <color rgb="FFFF0000"/>
      <name val="Calibri"/>
      <family val="2"/>
      <scheme val="minor"/>
    </font>
    <font>
      <b/>
      <u/>
      <sz val="20"/>
      <color rgb="FFFF0000"/>
      <name val="Calibri"/>
      <family val="2"/>
      <scheme val="minor"/>
    </font>
    <font>
      <b/>
      <sz val="14"/>
      <color theme="1"/>
      <name val="Calibri"/>
      <family val="2"/>
      <scheme val="minor"/>
    </font>
    <font>
      <sz val="12"/>
      <color theme="1"/>
      <name val="Times New Roman"/>
      <family val="1"/>
    </font>
    <font>
      <b/>
      <sz val="10"/>
      <color theme="1"/>
      <name val="Calibri"/>
      <family val="2"/>
      <scheme val="minor"/>
    </font>
    <font>
      <sz val="9"/>
      <color theme="1"/>
      <name val="Rockwell"/>
      <family val="1"/>
    </font>
    <font>
      <sz val="10"/>
      <color theme="1"/>
      <name val="Rockwell"/>
      <family val="1"/>
    </font>
    <font>
      <u/>
      <sz val="11"/>
      <color theme="10"/>
      <name val="Calibri"/>
      <family val="2"/>
      <scheme val="minor"/>
    </font>
    <font>
      <sz val="14"/>
      <color rgb="FF365F91"/>
      <name val="Calibri"/>
      <family val="2"/>
      <scheme val="minor"/>
    </font>
    <font>
      <sz val="14"/>
      <color rgb="FF000000"/>
      <name val="Calibri"/>
      <family val="2"/>
      <scheme val="minor"/>
    </font>
    <font>
      <sz val="14"/>
      <color rgb="FF1F4E79"/>
      <name val="Calibri"/>
      <family val="2"/>
      <scheme val="minor"/>
    </font>
    <font>
      <b/>
      <sz val="14"/>
      <color rgb="FF000000"/>
      <name val="Calibri"/>
      <family val="2"/>
      <scheme val="minor"/>
    </font>
    <font>
      <b/>
      <sz val="14"/>
      <color rgb="FFFF0000"/>
      <name val="Calibri"/>
      <family val="2"/>
      <scheme val="minor"/>
    </font>
    <font>
      <b/>
      <sz val="14"/>
      <color rgb="FF0070C0"/>
      <name val="Calibri"/>
      <family val="2"/>
      <scheme val="minor"/>
    </font>
    <font>
      <b/>
      <sz val="9"/>
      <color rgb="FFFF0000"/>
      <name val="Calibri"/>
      <family val="2"/>
      <scheme val="minor"/>
    </font>
    <font>
      <b/>
      <sz val="9"/>
      <color theme="5"/>
      <name val="Calibri"/>
      <family val="2"/>
      <scheme val="minor"/>
    </font>
    <font>
      <b/>
      <sz val="10"/>
      <color theme="5"/>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14"/>
      <color theme="1"/>
      <name val="Calibri"/>
      <family val="2"/>
      <scheme val="minor"/>
    </font>
    <font>
      <b/>
      <sz val="18"/>
      <color rgb="FFFF0000"/>
      <name val="Calibri"/>
      <family val="2"/>
      <scheme val="minor"/>
    </font>
    <font>
      <sz val="11"/>
      <color theme="1"/>
      <name val="Wingdings 3"/>
      <family val="1"/>
      <charset val="2"/>
    </font>
    <font>
      <sz val="11"/>
      <color theme="0"/>
      <name val="Calibri"/>
      <family val="2"/>
      <scheme val="minor"/>
    </font>
    <font>
      <b/>
      <sz val="9"/>
      <color rgb="FFFF0000"/>
      <name val="Rockwell"/>
      <family val="1"/>
    </font>
    <font>
      <b/>
      <sz val="10"/>
      <color rgb="FFFF0000"/>
      <name val="Rockwell"/>
      <family val="1"/>
    </font>
    <font>
      <sz val="10"/>
      <color rgb="FFFF0000"/>
      <name val="Rockwell"/>
      <family val="1"/>
    </font>
    <font>
      <b/>
      <sz val="10"/>
      <color rgb="FFFF0000"/>
      <name val="Calibri"/>
      <family val="2"/>
      <scheme val="minor"/>
    </font>
    <font>
      <b/>
      <sz val="20"/>
      <color theme="0"/>
      <name val="Calibri"/>
      <family val="2"/>
      <scheme val="minor"/>
    </font>
    <font>
      <b/>
      <i/>
      <sz val="14"/>
      <color theme="0"/>
      <name val="Calibri"/>
      <family val="2"/>
      <scheme val="minor"/>
    </font>
    <font>
      <b/>
      <i/>
      <sz val="20"/>
      <color theme="0"/>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20"/>
      <color theme="1"/>
      <name val="Calibri"/>
      <family val="2"/>
      <scheme val="minor"/>
    </font>
    <font>
      <sz val="20"/>
      <name val="Calibri"/>
      <family val="2"/>
      <scheme val="minor"/>
    </font>
    <font>
      <sz val="14"/>
      <name val="Calibri"/>
      <family val="2"/>
      <scheme val="minor"/>
    </font>
    <font>
      <b/>
      <u/>
      <sz val="14"/>
      <color rgb="FF0070C0"/>
      <name val="Calibri"/>
      <family val="2"/>
      <scheme val="minor"/>
    </font>
    <font>
      <b/>
      <sz val="10"/>
      <color rgb="FF0070C0"/>
      <name val="Calibri"/>
      <family val="2"/>
      <scheme val="minor"/>
    </font>
    <font>
      <sz val="11"/>
      <color rgb="FFFF0000"/>
      <name val="Calibri"/>
      <family val="2"/>
      <scheme val="minor"/>
    </font>
    <font>
      <sz val="14"/>
      <color rgb="FF0070C0"/>
      <name val="Calibri"/>
      <family val="2"/>
      <scheme val="minor"/>
    </font>
    <font>
      <b/>
      <sz val="12"/>
      <color rgb="FF0070C0"/>
      <name val="Calibri"/>
      <family val="2"/>
      <scheme val="minor"/>
    </font>
    <font>
      <b/>
      <sz val="11"/>
      <color rgb="FF0070C0"/>
      <name val="Calibri"/>
      <family val="2"/>
      <scheme val="minor"/>
    </font>
    <font>
      <b/>
      <sz val="14"/>
      <color theme="5"/>
      <name val="Courier"/>
    </font>
    <font>
      <b/>
      <i/>
      <u/>
      <sz val="18"/>
      <color rgb="FFC00000"/>
      <name val="Calibri"/>
      <family val="2"/>
      <scheme val="minor"/>
    </font>
    <font>
      <sz val="14"/>
      <color rgb="FFC00000"/>
      <name val="Calibri"/>
      <family val="2"/>
      <scheme val="minor"/>
    </font>
    <font>
      <i/>
      <sz val="14"/>
      <name val="Calibri"/>
      <family val="2"/>
      <scheme val="minor"/>
    </font>
    <font>
      <i/>
      <u/>
      <sz val="14"/>
      <color rgb="FF0070C0"/>
      <name val="Calibri"/>
      <family val="2"/>
      <scheme val="minor"/>
    </font>
    <font>
      <i/>
      <sz val="14"/>
      <color rgb="FF0070C0"/>
      <name val="Calibri"/>
      <family val="2"/>
      <scheme val="minor"/>
    </font>
    <font>
      <sz val="11"/>
      <color rgb="FF365F91"/>
      <name val="Calibri"/>
      <family val="2"/>
      <scheme val="minor"/>
    </font>
    <font>
      <b/>
      <sz val="11"/>
      <color rgb="FFC00000"/>
      <name val="Calibri"/>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172849"/>
        <bgColor indexed="64"/>
      </patternFill>
    </fill>
    <fill>
      <patternFill patternType="solid">
        <fgColor rgb="FF152443"/>
        <bgColor indexed="64"/>
      </patternFill>
    </fill>
    <fill>
      <patternFill patternType="solid">
        <fgColor theme="7" tint="0.39997558519241921"/>
        <bgColor indexed="64"/>
      </patternFill>
    </fill>
    <fill>
      <patternFill patternType="solid">
        <fgColor theme="4"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32" fillId="0" borderId="0"/>
  </cellStyleXfs>
  <cellXfs count="195">
    <xf numFmtId="0" fontId="0" fillId="0" borderId="0" xfId="0"/>
    <xf numFmtId="0" fontId="0" fillId="2" borderId="0" xfId="0" applyFill="1"/>
    <xf numFmtId="0" fontId="12" fillId="3" borderId="4"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3" fillId="5" borderId="5" xfId="0" applyFont="1" applyFill="1" applyBorder="1" applyAlignment="1">
      <alignment vertical="center" wrapText="1"/>
    </xf>
    <xf numFmtId="0" fontId="6" fillId="5" borderId="3" xfId="0" applyFont="1" applyFill="1" applyBorder="1" applyAlignment="1">
      <alignment vertical="center" wrapText="1"/>
    </xf>
    <xf numFmtId="0" fontId="7" fillId="5" borderId="3" xfId="0" applyFont="1" applyFill="1" applyBorder="1" applyAlignment="1">
      <alignment vertical="center" wrapText="1"/>
    </xf>
    <xf numFmtId="0" fontId="18"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3" xfId="0" applyFont="1" applyFill="1" applyBorder="1" applyAlignment="1">
      <alignment vertical="center" wrapText="1"/>
    </xf>
    <xf numFmtId="0" fontId="3" fillId="3" borderId="3" xfId="0" applyFont="1" applyFill="1" applyBorder="1" applyAlignment="1">
      <alignment vertical="center" wrapText="1"/>
    </xf>
    <xf numFmtId="0" fontId="15" fillId="5" borderId="6" xfId="0" applyFont="1" applyFill="1" applyBorder="1" applyAlignment="1">
      <alignment vertical="center" wrapText="1"/>
    </xf>
    <xf numFmtId="0" fontId="3" fillId="3" borderId="14" xfId="0" applyFont="1" applyFill="1" applyBorder="1" applyAlignment="1">
      <alignment vertical="center" wrapText="1"/>
    </xf>
    <xf numFmtId="0" fontId="3" fillId="5" borderId="15" xfId="0" applyFont="1" applyFill="1" applyBorder="1" applyAlignment="1">
      <alignment vertical="center" wrapText="1"/>
    </xf>
    <xf numFmtId="0" fontId="3" fillId="5" borderId="14" xfId="0" applyFont="1" applyFill="1" applyBorder="1" applyAlignment="1">
      <alignment vertical="center" wrapText="1"/>
    </xf>
    <xf numFmtId="0" fontId="3" fillId="5" borderId="16" xfId="0" applyFont="1" applyFill="1" applyBorder="1" applyAlignment="1">
      <alignment vertical="center" wrapText="1"/>
    </xf>
    <xf numFmtId="0" fontId="21" fillId="3" borderId="3" xfId="0" applyFont="1" applyFill="1" applyBorder="1" applyAlignment="1">
      <alignment vertical="center" wrapText="1"/>
    </xf>
    <xf numFmtId="0" fontId="0" fillId="0" borderId="6" xfId="0" applyBorder="1" applyAlignment="1">
      <alignment horizontal="left"/>
    </xf>
    <xf numFmtId="0" fontId="0" fillId="0" borderId="3" xfId="0" applyBorder="1" applyAlignment="1">
      <alignment horizontal="left"/>
    </xf>
    <xf numFmtId="0" fontId="0" fillId="0" borderId="5" xfId="0" applyBorder="1" applyAlignment="1">
      <alignment horizontal="left"/>
    </xf>
    <xf numFmtId="164" fontId="0" fillId="0" borderId="6" xfId="0" applyNumberFormat="1" applyBorder="1" applyAlignment="1">
      <alignment horizontal="left"/>
    </xf>
    <xf numFmtId="164" fontId="0" fillId="0" borderId="5" xfId="0" applyNumberFormat="1" applyBorder="1" applyAlignment="1">
      <alignment horizontal="left"/>
    </xf>
    <xf numFmtId="164" fontId="0" fillId="0" borderId="3" xfId="0" applyNumberFormat="1" applyBorder="1" applyAlignment="1">
      <alignment horizontal="left"/>
    </xf>
    <xf numFmtId="0" fontId="0" fillId="0" borderId="0" xfId="0" applyAlignment="1">
      <alignment horizontal="left"/>
    </xf>
    <xf numFmtId="0" fontId="7" fillId="5" borderId="11" xfId="0" applyFont="1" applyFill="1" applyBorder="1" applyAlignment="1">
      <alignment vertical="center" wrapText="1"/>
    </xf>
    <xf numFmtId="0" fontId="3" fillId="5" borderId="11" xfId="0" applyFont="1" applyFill="1" applyBorder="1" applyAlignment="1">
      <alignment vertical="center" wrapText="1"/>
    </xf>
    <xf numFmtId="0" fontId="21" fillId="3" borderId="5" xfId="0" applyFont="1" applyFill="1" applyBorder="1" applyAlignment="1">
      <alignment vertical="center" wrapText="1"/>
    </xf>
    <xf numFmtId="0" fontId="7" fillId="5" borderId="0" xfId="0" applyFont="1" applyFill="1" applyAlignment="1">
      <alignment vertical="center" wrapText="1"/>
    </xf>
    <xf numFmtId="0" fontId="0" fillId="6" borderId="0" xfId="0" applyFill="1"/>
    <xf numFmtId="0" fontId="3" fillId="5" borderId="9" xfId="0" applyFont="1" applyFill="1" applyBorder="1" applyAlignment="1">
      <alignment vertical="center" wrapText="1"/>
    </xf>
    <xf numFmtId="0" fontId="3" fillId="5" borderId="13" xfId="0" applyFont="1" applyFill="1" applyBorder="1" applyAlignment="1">
      <alignment vertical="center" wrapText="1"/>
    </xf>
    <xf numFmtId="0" fontId="3" fillId="5" borderId="21" xfId="0" applyFont="1" applyFill="1" applyBorder="1" applyAlignment="1">
      <alignment vertical="center" wrapText="1"/>
    </xf>
    <xf numFmtId="0" fontId="0" fillId="3" borderId="19" xfId="0" applyFill="1" applyBorder="1" applyAlignment="1">
      <alignment vertical="center" wrapText="1"/>
    </xf>
    <xf numFmtId="0" fontId="0" fillId="3" borderId="4" xfId="0" applyFill="1" applyBorder="1" applyAlignment="1">
      <alignment vertical="center" wrapText="1"/>
    </xf>
    <xf numFmtId="0" fontId="3" fillId="7" borderId="9" xfId="0" applyFont="1" applyFill="1" applyBorder="1" applyAlignment="1" applyProtection="1">
      <alignment vertical="center" wrapText="1"/>
      <protection hidden="1"/>
    </xf>
    <xf numFmtId="0" fontId="3" fillId="7" borderId="11" xfId="0" applyFont="1" applyFill="1" applyBorder="1" applyAlignment="1" applyProtection="1">
      <alignment vertical="center" wrapText="1"/>
      <protection hidden="1"/>
    </xf>
    <xf numFmtId="0" fontId="3" fillId="7" borderId="16" xfId="0" applyFont="1" applyFill="1" applyBorder="1" applyAlignment="1" applyProtection="1">
      <alignment vertical="center" wrapText="1"/>
      <protection hidden="1"/>
    </xf>
    <xf numFmtId="0" fontId="3" fillId="7" borderId="14" xfId="0" applyFont="1" applyFill="1" applyBorder="1" applyAlignment="1" applyProtection="1">
      <alignment vertical="center" wrapText="1"/>
      <protection hidden="1"/>
    </xf>
    <xf numFmtId="0" fontId="3" fillId="7" borderId="3" xfId="0" applyFont="1" applyFill="1" applyBorder="1" applyAlignment="1" applyProtection="1">
      <alignment vertical="center" wrapText="1"/>
      <protection hidden="1"/>
    </xf>
    <xf numFmtId="0" fontId="3" fillId="3" borderId="14" xfId="0" applyFont="1" applyFill="1" applyBorder="1" applyAlignment="1" applyProtection="1">
      <alignment vertical="center" wrapText="1"/>
      <protection locked="0"/>
    </xf>
    <xf numFmtId="0" fontId="3" fillId="3" borderId="1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21" fillId="3" borderId="15" xfId="0" applyFont="1" applyFill="1" applyBorder="1" applyAlignment="1" applyProtection="1">
      <alignment vertical="center" wrapText="1"/>
      <protection locked="0" hidden="1"/>
    </xf>
    <xf numFmtId="0" fontId="21" fillId="3" borderId="3" xfId="0" applyFont="1" applyFill="1" applyBorder="1" applyAlignment="1" applyProtection="1">
      <alignment vertical="center" wrapText="1"/>
      <protection locked="0" hidden="1"/>
    </xf>
    <xf numFmtId="0" fontId="3" fillId="3" borderId="4" xfId="0" applyFont="1" applyFill="1" applyBorder="1" applyAlignment="1" applyProtection="1">
      <alignment vertical="center" wrapText="1"/>
      <protection locked="0"/>
    </xf>
    <xf numFmtId="0" fontId="8" fillId="3" borderId="3" xfId="1" applyFill="1" applyBorder="1" applyAlignment="1" applyProtection="1">
      <alignment vertical="center" wrapText="1"/>
      <protection locked="0"/>
    </xf>
    <xf numFmtId="0" fontId="3" fillId="3" borderId="20" xfId="0" applyFont="1" applyFill="1" applyBorder="1" applyAlignment="1" applyProtection="1">
      <alignment vertical="center" wrapText="1"/>
      <protection locked="0"/>
    </xf>
    <xf numFmtId="164" fontId="3" fillId="3" borderId="15" xfId="0" applyNumberFormat="1" applyFont="1" applyFill="1" applyBorder="1" applyAlignment="1" applyProtection="1">
      <alignment horizontal="left" vertical="center" wrapText="1"/>
      <protection locked="0"/>
    </xf>
    <xf numFmtId="164" fontId="3" fillId="3" borderId="3" xfId="0" applyNumberFormat="1" applyFont="1" applyFill="1" applyBorder="1" applyAlignment="1" applyProtection="1">
      <alignment horizontal="left" vertical="center" wrapText="1"/>
      <protection locked="0"/>
    </xf>
    <xf numFmtId="14" fontId="14" fillId="3" borderId="4" xfId="0" applyNumberFormat="1" applyFont="1" applyFill="1" applyBorder="1" applyAlignment="1">
      <alignment horizontal="left" vertical="center" wrapText="1"/>
    </xf>
    <xf numFmtId="0" fontId="14" fillId="3" borderId="4" xfId="0" applyFont="1" applyFill="1" applyBorder="1" applyAlignment="1" applyProtection="1">
      <alignment horizontal="left" vertical="center" wrapText="1"/>
      <protection locked="0"/>
    </xf>
    <xf numFmtId="0" fontId="8" fillId="3" borderId="15" xfId="1" applyFill="1" applyBorder="1" applyAlignment="1" applyProtection="1">
      <alignment vertical="center" wrapText="1"/>
      <protection locked="0"/>
    </xf>
    <xf numFmtId="0" fontId="24" fillId="3" borderId="0" xfId="0" applyFont="1" applyFill="1"/>
    <xf numFmtId="0" fontId="0" fillId="3" borderId="0" xfId="0" applyFill="1"/>
    <xf numFmtId="0" fontId="23" fillId="3" borderId="0" xfId="0" applyFont="1" applyFill="1"/>
    <xf numFmtId="0" fontId="3" fillId="13" borderId="1" xfId="0" applyFont="1" applyFill="1" applyBorder="1" applyAlignment="1">
      <alignment vertical="center" wrapText="1"/>
    </xf>
    <xf numFmtId="0" fontId="3" fillId="13" borderId="2" xfId="0" applyFont="1" applyFill="1" applyBorder="1" applyAlignment="1">
      <alignment vertical="center" wrapText="1"/>
    </xf>
    <xf numFmtId="0" fontId="3" fillId="13" borderId="3" xfId="0" applyFont="1" applyFill="1" applyBorder="1" applyAlignment="1">
      <alignment vertical="center" wrapText="1"/>
    </xf>
    <xf numFmtId="0" fontId="3" fillId="13" borderId="4" xfId="0" applyFont="1" applyFill="1" applyBorder="1" applyAlignment="1">
      <alignment vertical="center" wrapText="1"/>
    </xf>
    <xf numFmtId="0" fontId="3" fillId="13" borderId="5" xfId="0" applyFont="1" applyFill="1" applyBorder="1" applyAlignment="1">
      <alignment vertical="center" wrapText="1"/>
    </xf>
    <xf numFmtId="0" fontId="5" fillId="13" borderId="3" xfId="0" applyFont="1" applyFill="1" applyBorder="1" applyAlignment="1">
      <alignment vertical="center" wrapText="1"/>
    </xf>
    <xf numFmtId="0" fontId="6" fillId="13" borderId="3" xfId="0" applyFont="1" applyFill="1" applyBorder="1" applyAlignment="1">
      <alignment vertical="center" wrapText="1"/>
    </xf>
    <xf numFmtId="0" fontId="3" fillId="13" borderId="18" xfId="0" applyFont="1" applyFill="1" applyBorder="1" applyAlignment="1">
      <alignment vertical="center" wrapText="1"/>
    </xf>
    <xf numFmtId="0" fontId="3" fillId="13" borderId="17" xfId="0" applyFont="1" applyFill="1" applyBorder="1" applyAlignment="1">
      <alignment vertical="center" wrapText="1"/>
    </xf>
    <xf numFmtId="0" fontId="3" fillId="13" borderId="11" xfId="0" applyFont="1" applyFill="1" applyBorder="1" applyAlignment="1">
      <alignment vertical="center" wrapText="1"/>
    </xf>
    <xf numFmtId="0" fontId="3" fillId="13" borderId="14" xfId="0" applyFont="1" applyFill="1" applyBorder="1" applyAlignment="1">
      <alignment vertical="center" wrapText="1"/>
    </xf>
    <xf numFmtId="0" fontId="3" fillId="13" borderId="15" xfId="0" applyFont="1" applyFill="1" applyBorder="1" applyAlignment="1">
      <alignment vertical="center" wrapText="1"/>
    </xf>
    <xf numFmtId="0" fontId="7" fillId="13" borderId="3" xfId="0" applyFont="1" applyFill="1" applyBorder="1" applyAlignment="1">
      <alignment vertical="center" wrapText="1"/>
    </xf>
    <xf numFmtId="0" fontId="7" fillId="13" borderId="4" xfId="0" applyFont="1" applyFill="1" applyBorder="1" applyAlignment="1">
      <alignment vertical="center" wrapText="1"/>
    </xf>
    <xf numFmtId="0" fontId="7" fillId="13" borderId="3" xfId="0" applyFont="1" applyFill="1" applyBorder="1" applyAlignment="1">
      <alignment horizontal="left" vertical="center" wrapText="1"/>
    </xf>
    <xf numFmtId="0" fontId="7" fillId="13" borderId="0" xfId="0" applyFont="1" applyFill="1" applyAlignment="1">
      <alignment vertical="center" wrapText="1"/>
    </xf>
    <xf numFmtId="0" fontId="3" fillId="13" borderId="16" xfId="0" applyFont="1" applyFill="1" applyBorder="1" applyAlignment="1">
      <alignment vertical="center" wrapText="1"/>
    </xf>
    <xf numFmtId="0" fontId="15" fillId="13" borderId="6" xfId="0" applyFont="1" applyFill="1" applyBorder="1" applyAlignment="1">
      <alignment vertical="center" wrapText="1"/>
    </xf>
    <xf numFmtId="0" fontId="15" fillId="13" borderId="5" xfId="0" applyFont="1" applyFill="1" applyBorder="1" applyAlignment="1">
      <alignment vertical="center" wrapText="1"/>
    </xf>
    <xf numFmtId="0" fontId="3" fillId="13" borderId="6" xfId="0" applyFont="1" applyFill="1" applyBorder="1" applyAlignment="1">
      <alignment vertical="top" wrapText="1"/>
    </xf>
    <xf numFmtId="0" fontId="9"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 fillId="12" borderId="12" xfId="0" applyFont="1" applyFill="1" applyBorder="1" applyAlignment="1">
      <alignment horizontal="center" vertical="center"/>
    </xf>
    <xf numFmtId="0" fontId="1" fillId="12" borderId="10" xfId="0" applyFont="1" applyFill="1" applyBorder="1" applyAlignment="1">
      <alignment horizontal="center" vertical="center"/>
    </xf>
    <xf numFmtId="0" fontId="1" fillId="12" borderId="9" xfId="0" applyFont="1" applyFill="1" applyBorder="1" applyAlignment="1">
      <alignment horizontal="center" vertical="center"/>
    </xf>
    <xf numFmtId="0" fontId="3" fillId="13" borderId="6" xfId="0" applyFont="1" applyFill="1" applyBorder="1" applyAlignment="1">
      <alignment vertical="center" wrapText="1"/>
    </xf>
    <xf numFmtId="0" fontId="0" fillId="8" borderId="0" xfId="0" applyFill="1" applyProtection="1">
      <protection hidden="1"/>
    </xf>
    <xf numFmtId="0" fontId="0" fillId="13" borderId="19" xfId="0" applyFill="1" applyBorder="1" applyAlignment="1" applyProtection="1">
      <alignment vertical="center" wrapText="1"/>
      <protection hidden="1"/>
    </xf>
    <xf numFmtId="0" fontId="0" fillId="13" borderId="4" xfId="0" applyFill="1" applyBorder="1" applyAlignment="1" applyProtection="1">
      <alignment vertical="center" wrapText="1"/>
      <protection hidden="1"/>
    </xf>
    <xf numFmtId="0" fontId="0" fillId="3" borderId="16" xfId="0" applyFill="1" applyBorder="1"/>
    <xf numFmtId="0" fontId="3"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vertical="center" wrapText="1"/>
      <protection locked="0"/>
    </xf>
    <xf numFmtId="0" fontId="8" fillId="3" borderId="4" xfId="1" applyFill="1" applyBorder="1" applyAlignment="1" applyProtection="1">
      <alignment vertical="center" wrapText="1"/>
      <protection locked="0"/>
    </xf>
    <xf numFmtId="0" fontId="0" fillId="0" borderId="3" xfId="0" applyBorder="1" applyProtection="1">
      <protection locked="0"/>
    </xf>
    <xf numFmtId="0" fontId="3" fillId="0" borderId="2"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3" fillId="0" borderId="0" xfId="2" applyFont="1"/>
    <xf numFmtId="0" fontId="34" fillId="0" borderId="0" xfId="2" applyFont="1"/>
    <xf numFmtId="0" fontId="32" fillId="0" borderId="0" xfId="2"/>
    <xf numFmtId="0" fontId="35" fillId="0" borderId="23" xfId="0" applyFont="1" applyBorder="1"/>
    <xf numFmtId="0" fontId="35" fillId="0" borderId="25" xfId="0" applyFont="1" applyBorder="1"/>
    <xf numFmtId="0" fontId="1" fillId="0" borderId="28" xfId="0" applyFont="1" applyBorder="1"/>
    <xf numFmtId="0" fontId="35" fillId="0" borderId="29" xfId="0" applyFont="1" applyBorder="1"/>
    <xf numFmtId="0" fontId="1" fillId="0" borderId="30" xfId="0" applyFont="1" applyBorder="1"/>
    <xf numFmtId="0" fontId="35" fillId="0" borderId="31" xfId="0" applyFont="1" applyBorder="1"/>
    <xf numFmtId="0" fontId="35" fillId="4" borderId="22" xfId="0" applyFont="1" applyFill="1" applyBorder="1"/>
    <xf numFmtId="0" fontId="35" fillId="4" borderId="24" xfId="0" applyFont="1" applyFill="1" applyBorder="1"/>
    <xf numFmtId="0" fontId="35" fillId="4" borderId="26" xfId="0" applyFont="1" applyFill="1" applyBorder="1"/>
    <xf numFmtId="0" fontId="38" fillId="3" borderId="4" xfId="1" applyFont="1" applyFill="1" applyBorder="1" applyAlignment="1" applyProtection="1">
      <alignment horizontal="left" vertical="center" wrapText="1"/>
      <protection locked="0"/>
    </xf>
    <xf numFmtId="0" fontId="3" fillId="7" borderId="6" xfId="0" applyFont="1" applyFill="1" applyBorder="1" applyAlignment="1">
      <alignment horizontal="center" vertical="center" wrapText="1"/>
    </xf>
    <xf numFmtId="0" fontId="36" fillId="0" borderId="27" xfId="0" applyFont="1" applyBorder="1" applyAlignment="1">
      <alignment wrapText="1"/>
    </xf>
    <xf numFmtId="0" fontId="35" fillId="0" borderId="32" xfId="0" applyFont="1" applyBorder="1" applyAlignment="1">
      <alignment wrapText="1"/>
    </xf>
    <xf numFmtId="0" fontId="35" fillId="0" borderId="23" xfId="0" applyFont="1" applyBorder="1" applyAlignment="1">
      <alignment wrapText="1"/>
    </xf>
    <xf numFmtId="0" fontId="40" fillId="0" borderId="0" xfId="0" applyFont="1"/>
    <xf numFmtId="0" fontId="10" fillId="3" borderId="2" xfId="0" applyFont="1" applyFill="1" applyBorder="1" applyAlignment="1">
      <alignment vertical="center" wrapText="1"/>
    </xf>
    <xf numFmtId="0" fontId="10" fillId="3" borderId="7" xfId="0" applyFont="1" applyFill="1" applyBorder="1" applyAlignment="1">
      <alignment vertical="center" wrapText="1"/>
    </xf>
    <xf numFmtId="0" fontId="35" fillId="4" borderId="0" xfId="0" applyFont="1" applyFill="1"/>
    <xf numFmtId="0" fontId="35" fillId="0" borderId="0" xfId="0" applyFont="1"/>
    <xf numFmtId="11" fontId="44" fillId="3" borderId="4" xfId="0" applyNumberFormat="1" applyFont="1" applyFill="1" applyBorder="1" applyAlignment="1">
      <alignment horizontal="left" vertical="center" wrapText="1"/>
    </xf>
    <xf numFmtId="0" fontId="44" fillId="3" borderId="4" xfId="0" applyFont="1" applyFill="1" applyBorder="1" applyAlignment="1">
      <alignment horizontal="left" vertical="center" wrapText="1"/>
    </xf>
    <xf numFmtId="0" fontId="0" fillId="3" borderId="0" xfId="0" applyFill="1" applyAlignment="1">
      <alignment wrapText="1"/>
    </xf>
    <xf numFmtId="0" fontId="0" fillId="3" borderId="0" xfId="0" applyFill="1" applyAlignment="1">
      <alignment horizontal="center" wrapText="1"/>
    </xf>
    <xf numFmtId="0" fontId="0" fillId="4" borderId="0" xfId="0" applyFill="1" applyAlignment="1">
      <alignment wrapText="1"/>
    </xf>
    <xf numFmtId="0" fontId="0" fillId="9" borderId="0" xfId="0" applyFill="1" applyAlignment="1">
      <alignment horizontal="center" vertical="center" wrapText="1"/>
    </xf>
    <xf numFmtId="0" fontId="13" fillId="0" borderId="36" xfId="0" applyFont="1" applyBorder="1" applyAlignment="1">
      <alignment vertical="center" wrapText="1"/>
    </xf>
    <xf numFmtId="0" fontId="0" fillId="3" borderId="37" xfId="0" applyFill="1" applyBorder="1" applyAlignment="1">
      <alignment wrapText="1"/>
    </xf>
    <xf numFmtId="0" fontId="0" fillId="4" borderId="0" xfId="0" applyFill="1" applyAlignment="1">
      <alignment horizontal="center" wrapText="1"/>
    </xf>
    <xf numFmtId="14" fontId="14" fillId="3" borderId="13" xfId="0" applyNumberFormat="1" applyFont="1" applyFill="1" applyBorder="1" applyAlignment="1">
      <alignment horizontal="left" vertical="center" wrapText="1"/>
    </xf>
    <xf numFmtId="0" fontId="50" fillId="7" borderId="3" xfId="0" applyFont="1" applyFill="1" applyBorder="1" applyAlignment="1">
      <alignment horizontal="center" vertical="center" wrapText="1"/>
    </xf>
    <xf numFmtId="0" fontId="41" fillId="0" borderId="1" xfId="0" applyFont="1" applyBorder="1" applyAlignment="1">
      <alignment horizontal="center" wrapText="1"/>
    </xf>
    <xf numFmtId="0" fontId="29" fillId="8" borderId="11" xfId="0" applyFont="1" applyFill="1" applyBorder="1" applyAlignment="1">
      <alignment horizontal="center" vertical="center" wrapText="1"/>
    </xf>
    <xf numFmtId="0" fontId="29" fillId="8" borderId="13" xfId="0" applyFont="1" applyFill="1" applyBorder="1" applyAlignment="1">
      <alignment horizontal="center" vertical="center" wrapText="1"/>
    </xf>
    <xf numFmtId="0" fontId="29" fillId="8" borderId="4"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2" xfId="0" applyFont="1" applyFill="1" applyBorder="1" applyAlignment="1">
      <alignment horizontal="center" vertical="center"/>
    </xf>
    <xf numFmtId="0" fontId="0" fillId="12" borderId="13" xfId="0" applyFill="1" applyBorder="1" applyAlignment="1" applyProtection="1">
      <alignment horizontal="center"/>
      <protection hidden="1"/>
    </xf>
    <xf numFmtId="0" fontId="6" fillId="13" borderId="5" xfId="0" applyFont="1" applyFill="1" applyBorder="1" applyAlignment="1">
      <alignment horizontal="left" vertical="center" wrapText="1"/>
    </xf>
    <xf numFmtId="0" fontId="6" fillId="13" borderId="3" xfId="0" applyFont="1" applyFill="1" applyBorder="1" applyAlignment="1">
      <alignment horizontal="left" vertical="center" wrapText="1"/>
    </xf>
    <xf numFmtId="0" fontId="7" fillId="13" borderId="5" xfId="0" applyFont="1" applyFill="1" applyBorder="1" applyAlignment="1">
      <alignment horizontal="left" vertical="center" wrapText="1"/>
    </xf>
    <xf numFmtId="0" fontId="7" fillId="13" borderId="3" xfId="0" applyFont="1" applyFill="1" applyBorder="1" applyAlignment="1">
      <alignment horizontal="left" vertical="center" wrapText="1"/>
    </xf>
    <xf numFmtId="3" fontId="3" fillId="3" borderId="6" xfId="0" applyNumberFormat="1"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6"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13" borderId="5" xfId="0" applyFont="1" applyFill="1" applyBorder="1" applyAlignment="1">
      <alignment horizontal="center" vertical="top" wrapText="1"/>
    </xf>
    <xf numFmtId="0" fontId="3" fillId="13" borderId="3" xfId="0" applyFont="1" applyFill="1" applyBorder="1" applyAlignment="1">
      <alignment horizontal="center" vertical="top" wrapText="1"/>
    </xf>
    <xf numFmtId="0" fontId="22" fillId="7" borderId="7" xfId="0" applyFont="1" applyFill="1" applyBorder="1" applyAlignment="1" applyProtection="1">
      <alignment horizontal="center" vertical="center" wrapText="1"/>
      <protection hidden="1"/>
    </xf>
    <xf numFmtId="0" fontId="22" fillId="7" borderId="8" xfId="0" applyFont="1" applyFill="1" applyBorder="1" applyAlignment="1" applyProtection="1">
      <alignment horizontal="center" vertical="center" wrapText="1"/>
      <protection hidden="1"/>
    </xf>
    <xf numFmtId="0" fontId="22" fillId="7" borderId="2" xfId="0" applyFont="1" applyFill="1" applyBorder="1" applyAlignment="1" applyProtection="1">
      <alignment horizontal="center" vertical="center" wrapText="1"/>
      <protection hidden="1"/>
    </xf>
    <xf numFmtId="0" fontId="22" fillId="7" borderId="9" xfId="0" applyFont="1" applyFill="1" applyBorder="1" applyAlignment="1" applyProtection="1">
      <alignment horizontal="center" vertical="center" wrapText="1"/>
      <protection hidden="1"/>
    </xf>
    <xf numFmtId="0" fontId="22" fillId="7" borderId="12" xfId="0" applyFont="1" applyFill="1" applyBorder="1" applyAlignment="1" applyProtection="1">
      <alignment horizontal="center" vertical="center" wrapText="1"/>
      <protection hidden="1"/>
    </xf>
    <xf numFmtId="0" fontId="22" fillId="7" borderId="10" xfId="0" applyFont="1" applyFill="1" applyBorder="1" applyAlignment="1" applyProtection="1">
      <alignment horizontal="center" vertical="center" wrapText="1"/>
      <protection hidden="1"/>
    </xf>
    <xf numFmtId="0" fontId="3" fillId="13" borderId="6" xfId="0" applyFont="1" applyFill="1" applyBorder="1" applyAlignment="1">
      <alignment horizontal="left" vertical="top" wrapText="1"/>
    </xf>
    <xf numFmtId="0" fontId="3" fillId="13" borderId="3" xfId="0" applyFont="1" applyFill="1" applyBorder="1" applyAlignment="1">
      <alignment horizontal="left" vertical="top" wrapText="1"/>
    </xf>
    <xf numFmtId="0" fontId="3" fillId="13" borderId="5"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0" fontId="19" fillId="3" borderId="40" xfId="0" applyFont="1" applyFill="1" applyBorder="1" applyAlignment="1">
      <alignment horizontal="left" vertical="top" wrapText="1"/>
    </xf>
    <xf numFmtId="0" fontId="37" fillId="3" borderId="7" xfId="0" applyFont="1" applyFill="1" applyBorder="1" applyAlignment="1">
      <alignment vertical="center" wrapText="1"/>
    </xf>
    <xf numFmtId="0" fontId="37" fillId="3" borderId="2" xfId="0" applyFont="1" applyFill="1" applyBorder="1" applyAlignment="1">
      <alignment vertical="center" wrapText="1"/>
    </xf>
    <xf numFmtId="0" fontId="3" fillId="3" borderId="13" xfId="0" applyFont="1" applyFill="1" applyBorder="1" applyAlignment="1">
      <alignment horizontal="center" wrapText="1"/>
    </xf>
    <xf numFmtId="0" fontId="21" fillId="3" borderId="13" xfId="0" applyFont="1" applyFill="1" applyBorder="1" applyAlignment="1">
      <alignment horizontal="center" wrapText="1"/>
    </xf>
    <xf numFmtId="0" fontId="30" fillId="11" borderId="7"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0" fillId="3" borderId="7" xfId="0" applyFont="1" applyFill="1" applyBorder="1" applyAlignment="1">
      <alignment vertical="center" wrapText="1"/>
    </xf>
    <xf numFmtId="0" fontId="10" fillId="3" borderId="2" xfId="0" applyFont="1" applyFill="1" applyBorder="1" applyAlignment="1">
      <alignment vertical="center" wrapText="1"/>
    </xf>
    <xf numFmtId="0" fontId="5" fillId="0" borderId="36" xfId="0" applyFont="1" applyBorder="1" applyAlignment="1">
      <alignment vertical="center" wrapText="1"/>
    </xf>
    <xf numFmtId="0" fontId="5" fillId="0" borderId="0" xfId="0" applyFont="1" applyAlignment="1">
      <alignment vertical="center" wrapText="1"/>
    </xf>
    <xf numFmtId="0" fontId="5" fillId="0" borderId="37" xfId="0" applyFont="1" applyBorder="1" applyAlignment="1">
      <alignmen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5" fillId="4" borderId="33" xfId="0" applyFont="1" applyFill="1" applyBorder="1" applyAlignment="1">
      <alignment horizontal="center" wrapText="1"/>
    </xf>
    <xf numFmtId="0" fontId="45" fillId="4" borderId="34" xfId="0" applyFont="1" applyFill="1" applyBorder="1" applyAlignment="1">
      <alignment horizontal="center" wrapText="1"/>
    </xf>
    <xf numFmtId="0" fontId="45" fillId="4" borderId="35" xfId="0" applyFont="1" applyFill="1" applyBorder="1" applyAlignment="1">
      <alignment horizontal="center" wrapText="1"/>
    </xf>
    <xf numFmtId="0" fontId="47" fillId="3" borderId="7" xfId="0" applyFont="1" applyFill="1" applyBorder="1" applyAlignment="1">
      <alignment horizontal="left" vertical="center" wrapText="1"/>
    </xf>
    <xf numFmtId="0" fontId="47" fillId="3" borderId="2" xfId="0" applyFont="1" applyFill="1" applyBorder="1" applyAlignment="1">
      <alignment horizontal="left" vertical="center" wrapText="1"/>
    </xf>
    <xf numFmtId="0" fontId="29" fillId="10" borderId="11"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17" fillId="3" borderId="7" xfId="0" applyFont="1" applyFill="1" applyBorder="1" applyAlignment="1">
      <alignment horizontal="center" vertical="top" wrapText="1"/>
    </xf>
    <xf numFmtId="0" fontId="17" fillId="3" borderId="8" xfId="0" applyFont="1" applyFill="1" applyBorder="1" applyAlignment="1">
      <alignment horizontal="center" vertical="top"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6" fillId="3" borderId="9" xfId="0" applyFont="1" applyFill="1" applyBorder="1" applyAlignment="1">
      <alignment horizontal="center" vertical="top" wrapText="1"/>
    </xf>
    <xf numFmtId="0" fontId="16" fillId="3" borderId="12" xfId="0" applyFont="1" applyFill="1" applyBorder="1" applyAlignment="1">
      <alignment horizontal="center" vertical="top" wrapText="1"/>
    </xf>
    <xf numFmtId="0" fontId="16" fillId="3" borderId="11" xfId="0" applyFont="1" applyFill="1" applyBorder="1" applyAlignment="1">
      <alignment horizontal="center" vertical="top" wrapText="1"/>
    </xf>
    <xf numFmtId="0" fontId="16" fillId="3" borderId="13" xfId="0" applyFont="1" applyFill="1" applyBorder="1" applyAlignment="1">
      <alignment horizontal="center" vertical="top" wrapText="1"/>
    </xf>
    <xf numFmtId="0" fontId="3" fillId="5" borderId="6"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2" borderId="13" xfId="0" applyFill="1" applyBorder="1" applyAlignment="1">
      <alignment horizontal="center"/>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0" xfId="0" applyFont="1" applyFill="1" applyBorder="1" applyAlignment="1">
      <alignment horizontal="center" vertical="center" wrapText="1"/>
    </xf>
  </cellXfs>
  <cellStyles count="3">
    <cellStyle name="Hyperlink" xfId="1" builtinId="8"/>
    <cellStyle name="Normal" xfId="0" builtinId="0"/>
    <cellStyle name="Normal 2" xfId="2" xr:uid="{645EB0DC-8E22-4476-BD9D-C07528A982F0}"/>
  </cellStyles>
  <dxfs count="1">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colors>
    <mruColors>
      <color rgb="FF172849"/>
      <color rgb="FF152443"/>
      <color rgb="FF0F1A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xdr:row>
          <xdr:rowOff>0</xdr:rowOff>
        </xdr:from>
        <xdr:to>
          <xdr:col>8</xdr:col>
          <xdr:colOff>847725</xdr:colOff>
          <xdr:row>2</xdr:row>
          <xdr:rowOff>676275</xdr:rowOff>
        </xdr:to>
        <xdr:sp macro="" textlink="">
          <xdr:nvSpPr>
            <xdr:cNvPr id="3073" name="CommandButton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47</xdr:row>
          <xdr:rowOff>333375</xdr:rowOff>
        </xdr:from>
        <xdr:to>
          <xdr:col>8</xdr:col>
          <xdr:colOff>1047750</xdr:colOff>
          <xdr:row>49</xdr:row>
          <xdr:rowOff>209550</xdr:rowOff>
        </xdr:to>
        <xdr:sp macro="" textlink="">
          <xdr:nvSpPr>
            <xdr:cNvPr id="3087" name="CommandButton2"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0</xdr:colOff>
      <xdr:row>1</xdr:row>
      <xdr:rowOff>0</xdr:rowOff>
    </xdr:from>
    <xdr:to>
      <xdr:col>1</xdr:col>
      <xdr:colOff>1800225</xdr:colOff>
      <xdr:row>1</xdr:row>
      <xdr:rowOff>436897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3875" y="190500"/>
          <a:ext cx="1800225" cy="436897"/>
        </a:xfrm>
        <a:prstGeom prst="rect">
          <a:avLst/>
        </a:prstGeom>
      </xdr:spPr>
    </xdr:pic>
    <xdr:clientData/>
  </xdr:twoCellAnchor>
  <xdr:twoCellAnchor editAs="oneCell">
    <xdr:from>
      <xdr:col>3</xdr:col>
      <xdr:colOff>304800</xdr:colOff>
      <xdr:row>53</xdr:row>
      <xdr:rowOff>142875</xdr:rowOff>
    </xdr:from>
    <xdr:to>
      <xdr:col>3</xdr:col>
      <xdr:colOff>5352419</xdr:colOff>
      <xdr:row>58</xdr:row>
      <xdr:rowOff>95137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6238875" y="16030575"/>
          <a:ext cx="5047619" cy="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31216</xdr:colOff>
      <xdr:row>0</xdr:row>
      <xdr:rowOff>114300</xdr:rowOff>
    </xdr:from>
    <xdr:to>
      <xdr:col>1</xdr:col>
      <xdr:colOff>2066926</xdr:colOff>
      <xdr:row>3</xdr:row>
      <xdr:rowOff>1604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2566" y="114300"/>
          <a:ext cx="2035710" cy="487697"/>
        </a:xfrm>
        <a:prstGeom prst="rect">
          <a:avLst/>
        </a:prstGeom>
      </xdr:spPr>
    </xdr:pic>
    <xdr:clientData/>
  </xdr:twoCellAnchor>
  <xdr:twoCellAnchor editAs="oneCell">
    <xdr:from>
      <xdr:col>2</xdr:col>
      <xdr:colOff>3457575</xdr:colOff>
      <xdr:row>38</xdr:row>
      <xdr:rowOff>161925</xdr:rowOff>
    </xdr:from>
    <xdr:to>
      <xdr:col>3</xdr:col>
      <xdr:colOff>4218944</xdr:colOff>
      <xdr:row>43</xdr:row>
      <xdr:rowOff>114187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7604125" y="9534525"/>
          <a:ext cx="5250819" cy="873012"/>
        </a:xfrm>
        <a:prstGeom prst="rect">
          <a:avLst/>
        </a:prstGeom>
      </xdr:spPr>
    </xdr:pic>
    <xdr:clientData/>
  </xdr:twoCellAnchor>
  <xdr:twoCellAnchor editAs="oneCell">
    <xdr:from>
      <xdr:col>1</xdr:col>
      <xdr:colOff>31216</xdr:colOff>
      <xdr:row>0</xdr:row>
      <xdr:rowOff>114300</xdr:rowOff>
    </xdr:from>
    <xdr:to>
      <xdr:col>1</xdr:col>
      <xdr:colOff>2066926</xdr:colOff>
      <xdr:row>3</xdr:row>
      <xdr:rowOff>1604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672566" y="114300"/>
          <a:ext cx="2035710" cy="487697"/>
        </a:xfrm>
        <a:prstGeom prst="rect">
          <a:avLst/>
        </a:prstGeom>
      </xdr:spPr>
    </xdr:pic>
    <xdr:clientData/>
  </xdr:twoCellAnchor>
  <xdr:twoCellAnchor editAs="oneCell">
    <xdr:from>
      <xdr:col>2</xdr:col>
      <xdr:colOff>3457575</xdr:colOff>
      <xdr:row>38</xdr:row>
      <xdr:rowOff>161925</xdr:rowOff>
    </xdr:from>
    <xdr:to>
      <xdr:col>3</xdr:col>
      <xdr:colOff>4218944</xdr:colOff>
      <xdr:row>43</xdr:row>
      <xdr:rowOff>114187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7604125" y="9534525"/>
          <a:ext cx="5250819" cy="873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2279534</xdr:colOff>
      <xdr:row>0</xdr:row>
      <xdr:rowOff>552450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09600" y="0"/>
          <a:ext cx="2279534" cy="552450"/>
        </a:xfrm>
        <a:prstGeom prst="rect">
          <a:avLst/>
        </a:prstGeom>
      </xdr:spPr>
    </xdr:pic>
    <xdr:clientData/>
  </xdr:twoCellAnchor>
  <xdr:twoCellAnchor editAs="oneCell">
    <xdr:from>
      <xdr:col>1</xdr:col>
      <xdr:colOff>3505200</xdr:colOff>
      <xdr:row>7</xdr:row>
      <xdr:rowOff>57150</xdr:rowOff>
    </xdr:from>
    <xdr:to>
      <xdr:col>3</xdr:col>
      <xdr:colOff>2047244</xdr:colOff>
      <xdr:row>12</xdr:row>
      <xdr:rowOff>12587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114800" y="6896100"/>
          <a:ext cx="5038094" cy="907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1876425</xdr:colOff>
          <xdr:row>2</xdr:row>
          <xdr:rowOff>990600</xdr:rowOff>
        </xdr:from>
        <xdr:to>
          <xdr:col>3</xdr:col>
          <xdr:colOff>1200150</xdr:colOff>
          <xdr:row>2</xdr:row>
          <xdr:rowOff>1504950</xdr:rowOff>
        </xdr:to>
        <xdr:sp macro="" textlink="">
          <xdr:nvSpPr>
            <xdr:cNvPr id="16400" name="Object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3</xdr:row>
          <xdr:rowOff>1266825</xdr:rowOff>
        </xdr:from>
        <xdr:to>
          <xdr:col>3</xdr:col>
          <xdr:colOff>1247775</xdr:colOff>
          <xdr:row>3</xdr:row>
          <xdr:rowOff>1781175</xdr:rowOff>
        </xdr:to>
        <xdr:sp macro="" textlink="">
          <xdr:nvSpPr>
            <xdr:cNvPr id="16401" name="Object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p.sharepoint.com/teams/CloudIntegrationGateway-/Shared%20Documents/Connection%20to%20CIG/Connection%20Forms%20with%20NADC/CIG%20-%20VAN%20Connectivity%20Form-V37%202020-04-22-READ%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p.sharepoint.com/Users/I867567/OneDrive%20-%20SAP%20SE/Documents/Templates/CIG%20Connectivity%20Forms/CIG%20-%20AS2%20Connectivity%20Form%20-DO%20NOT%20CHANGE-%20DOWNLOAD%20TO%20YOUR%20MACHING%20THEN%20MODIFY%20%20-%20V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Read Me"/>
      <sheetName val="Locate Your DC"/>
      <sheetName val="VAN Connection Details"/>
      <sheetName val="CIG AS2 Parameter EU DC"/>
      <sheetName val="CIG Certificates EU DC"/>
      <sheetName val="CIG AS2 Parameter US DC"/>
      <sheetName val="CIG Certificates US DC"/>
      <sheetName val="Lists"/>
      <sheetName val="Public VAN'S Connected to EU DC"/>
      <sheetName val="CIG AS2 Parameter - EU"/>
      <sheetName val="CIG Certificates EU"/>
      <sheetName val="CIG AS2 Parameter  - US"/>
      <sheetName val="CIG Certificates US"/>
      <sheetName val="CIG Certificates - EU"/>
      <sheetName val="CIG Certificates - U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refreshError="1"/>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AS2 Connection Details"/>
      <sheetName val="CIG Certificates"/>
      <sheetName val="CIG AS2 Parameter"/>
      <sheetName val="Lists"/>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D51192-22B8-4238-BE9E-A136AF88A76A}" name="Table1" displayName="Table1" ref="A1:B250" totalsRowShown="0" headerRowDxfId="0">
  <autoFilter ref="A1:B250" xr:uid="{6254302E-10B8-8A43-A910-D9AF714BED9E}"/>
  <sortState xmlns:xlrd2="http://schemas.microsoft.com/office/spreadsheetml/2017/richdata2" ref="A2:B250">
    <sortCondition ref="A1:A250"/>
  </sortState>
  <tableColumns count="2">
    <tableColumn id="1" xr3:uid="{FB5678A3-922D-4FD4-B888-A97C9EDD892E}" name="Country"/>
    <tableColumn id="2" xr3:uid="{04B759EF-3D59-4BCB-9504-C7958D0134E8}" name="CIG Data Center"/>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cig.ariba.com/as2/as2" TargetMode="External"/><Relationship Id="rId1" Type="http://schemas.openxmlformats.org/officeDocument/2006/relationships/hyperlink" Target="https://testacig.ariba.com/as2/as2"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CB67-2CAD-41A5-9D41-93C68069C85E}">
  <sheetPr>
    <tabColor rgb="FFFF0000"/>
  </sheetPr>
  <dimension ref="B1:C14"/>
  <sheetViews>
    <sheetView workbookViewId="0">
      <selection activeCell="D16" sqref="D16"/>
    </sheetView>
  </sheetViews>
  <sheetFormatPr defaultRowHeight="15" x14ac:dyDescent="0.25"/>
  <cols>
    <col min="2" max="2" width="8.7109375" customWidth="1"/>
    <col min="3" max="3" width="172.7109375" customWidth="1"/>
  </cols>
  <sheetData>
    <row r="1" spans="2:3" ht="15.75" thickBot="1" x14ac:dyDescent="0.3"/>
    <row r="2" spans="2:3" ht="42" customHeight="1" thickBot="1" x14ac:dyDescent="0.35">
      <c r="B2" s="125" t="s">
        <v>0</v>
      </c>
      <c r="C2" s="125"/>
    </row>
    <row r="3" spans="2:3" ht="27" thickBot="1" x14ac:dyDescent="0.45">
      <c r="B3" s="99" t="s">
        <v>1</v>
      </c>
      <c r="C3" s="100"/>
    </row>
    <row r="4" spans="2:3" ht="26.25" x14ac:dyDescent="0.4">
      <c r="B4" s="101">
        <v>1</v>
      </c>
      <c r="C4" s="95" t="s">
        <v>2</v>
      </c>
    </row>
    <row r="5" spans="2:3" ht="26.25" x14ac:dyDescent="0.4">
      <c r="B5" s="112">
        <v>2</v>
      </c>
      <c r="C5" s="113" t="s">
        <v>3</v>
      </c>
    </row>
    <row r="7" spans="2:3" ht="27" thickBot="1" x14ac:dyDescent="0.45">
      <c r="B7" s="97" t="s">
        <v>4</v>
      </c>
      <c r="C7" s="98"/>
    </row>
    <row r="8" spans="2:3" ht="53.25" thickBot="1" x14ac:dyDescent="0.45">
      <c r="B8" s="101"/>
      <c r="C8" s="107" t="s">
        <v>5</v>
      </c>
    </row>
    <row r="9" spans="2:3" ht="52.5" x14ac:dyDescent="0.4">
      <c r="B9" s="101"/>
      <c r="C9" s="108" t="s">
        <v>6</v>
      </c>
    </row>
    <row r="10" spans="2:3" ht="26.25" x14ac:dyDescent="0.4">
      <c r="B10" s="102"/>
      <c r="C10" s="96" t="s">
        <v>7</v>
      </c>
    </row>
    <row r="11" spans="2:3" ht="53.25" thickBot="1" x14ac:dyDescent="0.45">
      <c r="B11" s="103"/>
      <c r="C11" s="106" t="s">
        <v>8</v>
      </c>
    </row>
    <row r="12" spans="2:3" ht="26.25" x14ac:dyDescent="0.4">
      <c r="B12" s="102"/>
      <c r="C12" s="96" t="s">
        <v>9</v>
      </c>
    </row>
    <row r="14" spans="2:3" x14ac:dyDescent="0.25">
      <c r="C14" s="109"/>
    </row>
  </sheetData>
  <sheetProtection sheet="1" objects="1" scenarios="1"/>
  <mergeCells count="1">
    <mergeCell ref="B2:C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10E1-D117-4F53-979D-30FEC9690BED}">
  <dimension ref="A1:D250"/>
  <sheetViews>
    <sheetView topLeftCell="A13" zoomScale="140" zoomScaleNormal="140" workbookViewId="0">
      <selection activeCell="B13" sqref="B13"/>
    </sheetView>
  </sheetViews>
  <sheetFormatPr defaultColWidth="11.5703125" defaultRowHeight="15.75" x14ac:dyDescent="0.25"/>
  <cols>
    <col min="1" max="1" width="42" style="94" customWidth="1"/>
    <col min="2" max="2" width="25.42578125" style="94" customWidth="1"/>
    <col min="3" max="16384" width="11.5703125" style="94"/>
  </cols>
  <sheetData>
    <row r="1" spans="1:4" s="92" customFormat="1" x14ac:dyDescent="0.25">
      <c r="A1" s="92" t="s">
        <v>10</v>
      </c>
      <c r="B1" s="92" t="s">
        <v>11</v>
      </c>
      <c r="D1" s="93"/>
    </row>
    <row r="2" spans="1:4" x14ac:dyDescent="0.25">
      <c r="A2" s="94" t="s">
        <v>12</v>
      </c>
      <c r="B2" s="94" t="s">
        <v>13</v>
      </c>
    </row>
    <row r="3" spans="1:4" x14ac:dyDescent="0.25">
      <c r="A3" s="94" t="s">
        <v>14</v>
      </c>
      <c r="B3" s="94" t="s">
        <v>13</v>
      </c>
    </row>
    <row r="4" spans="1:4" x14ac:dyDescent="0.25">
      <c r="A4" s="94" t="s">
        <v>15</v>
      </c>
      <c r="B4" s="94" t="s">
        <v>13</v>
      </c>
    </row>
    <row r="5" spans="1:4" x14ac:dyDescent="0.25">
      <c r="A5" s="94" t="s">
        <v>16</v>
      </c>
      <c r="B5" s="94" t="s">
        <v>17</v>
      </c>
    </row>
    <row r="6" spans="1:4" x14ac:dyDescent="0.25">
      <c r="A6" s="94" t="s">
        <v>18</v>
      </c>
      <c r="B6" s="94" t="s">
        <v>13</v>
      </c>
    </row>
    <row r="7" spans="1:4" x14ac:dyDescent="0.25">
      <c r="A7" s="94" t="s">
        <v>19</v>
      </c>
      <c r="B7" s="94" t="s">
        <v>13</v>
      </c>
    </row>
    <row r="8" spans="1:4" x14ac:dyDescent="0.25">
      <c r="A8" s="94" t="s">
        <v>20</v>
      </c>
      <c r="B8" s="94" t="s">
        <v>17</v>
      </c>
    </row>
    <row r="9" spans="1:4" x14ac:dyDescent="0.25">
      <c r="A9" s="94" t="s">
        <v>21</v>
      </c>
      <c r="B9" s="94" t="s">
        <v>13</v>
      </c>
    </row>
    <row r="10" spans="1:4" x14ac:dyDescent="0.25">
      <c r="A10" s="94" t="s">
        <v>22</v>
      </c>
      <c r="B10" s="94" t="s">
        <v>17</v>
      </c>
    </row>
    <row r="11" spans="1:4" x14ac:dyDescent="0.25">
      <c r="A11" s="94" t="s">
        <v>23</v>
      </c>
      <c r="B11" s="94" t="s">
        <v>17</v>
      </c>
    </row>
    <row r="12" spans="1:4" x14ac:dyDescent="0.25">
      <c r="A12" s="94" t="s">
        <v>24</v>
      </c>
      <c r="B12" s="94" t="s">
        <v>13</v>
      </c>
    </row>
    <row r="13" spans="1:4" x14ac:dyDescent="0.25">
      <c r="A13" s="94" t="s">
        <v>25</v>
      </c>
      <c r="B13" s="94" t="s">
        <v>17</v>
      </c>
    </row>
    <row r="14" spans="1:4" x14ac:dyDescent="0.25">
      <c r="A14" s="94" t="s">
        <v>26</v>
      </c>
      <c r="B14" s="94" t="s">
        <v>13</v>
      </c>
    </row>
    <row r="15" spans="1:4" x14ac:dyDescent="0.25">
      <c r="A15" s="94" t="s">
        <v>27</v>
      </c>
      <c r="B15" s="94" t="s">
        <v>13</v>
      </c>
    </row>
    <row r="16" spans="1:4" x14ac:dyDescent="0.25">
      <c r="A16" s="94" t="s">
        <v>28</v>
      </c>
      <c r="B16" s="94" t="s">
        <v>13</v>
      </c>
    </row>
    <row r="17" spans="1:2" x14ac:dyDescent="0.25">
      <c r="A17" s="94" t="s">
        <v>29</v>
      </c>
      <c r="B17" s="94" t="s">
        <v>17</v>
      </c>
    </row>
    <row r="18" spans="1:2" x14ac:dyDescent="0.25">
      <c r="A18" s="94" t="s">
        <v>30</v>
      </c>
      <c r="B18" s="94" t="s">
        <v>13</v>
      </c>
    </row>
    <row r="19" spans="1:2" x14ac:dyDescent="0.25">
      <c r="A19" s="94" t="s">
        <v>31</v>
      </c>
      <c r="B19" s="94" t="s">
        <v>13</v>
      </c>
    </row>
    <row r="20" spans="1:2" x14ac:dyDescent="0.25">
      <c r="A20" s="94" t="s">
        <v>32</v>
      </c>
      <c r="B20" s="94" t="s">
        <v>17</v>
      </c>
    </row>
    <row r="21" spans="1:2" x14ac:dyDescent="0.25">
      <c r="A21" s="94" t="s">
        <v>33</v>
      </c>
      <c r="B21" s="94" t="s">
        <v>13</v>
      </c>
    </row>
    <row r="22" spans="1:2" x14ac:dyDescent="0.25">
      <c r="A22" s="94" t="s">
        <v>34</v>
      </c>
      <c r="B22" s="94" t="s">
        <v>13</v>
      </c>
    </row>
    <row r="23" spans="1:2" x14ac:dyDescent="0.25">
      <c r="A23" s="94" t="s">
        <v>35</v>
      </c>
      <c r="B23" s="94" t="s">
        <v>17</v>
      </c>
    </row>
    <row r="24" spans="1:2" x14ac:dyDescent="0.25">
      <c r="A24" s="94" t="s">
        <v>36</v>
      </c>
      <c r="B24" s="94" t="s">
        <v>13</v>
      </c>
    </row>
    <row r="25" spans="1:2" x14ac:dyDescent="0.25">
      <c r="A25" s="94" t="s">
        <v>37</v>
      </c>
      <c r="B25" s="94" t="s">
        <v>17</v>
      </c>
    </row>
    <row r="26" spans="1:2" x14ac:dyDescent="0.25">
      <c r="A26" s="94" t="s">
        <v>38</v>
      </c>
      <c r="B26" s="94" t="s">
        <v>13</v>
      </c>
    </row>
    <row r="27" spans="1:2" x14ac:dyDescent="0.25">
      <c r="A27" s="94" t="s">
        <v>39</v>
      </c>
      <c r="B27" s="94" t="s">
        <v>17</v>
      </c>
    </row>
    <row r="28" spans="1:2" x14ac:dyDescent="0.25">
      <c r="A28" s="94" t="s">
        <v>40</v>
      </c>
      <c r="B28" s="94" t="s">
        <v>13</v>
      </c>
    </row>
    <row r="29" spans="1:2" x14ac:dyDescent="0.25">
      <c r="A29" s="94" t="s">
        <v>41</v>
      </c>
      <c r="B29" s="94" t="s">
        <v>13</v>
      </c>
    </row>
    <row r="30" spans="1:2" x14ac:dyDescent="0.25">
      <c r="A30" s="94" t="s">
        <v>42</v>
      </c>
      <c r="B30" s="94" t="s">
        <v>13</v>
      </c>
    </row>
    <row r="31" spans="1:2" x14ac:dyDescent="0.25">
      <c r="A31" s="94" t="s">
        <v>43</v>
      </c>
      <c r="B31" s="94" t="s">
        <v>17</v>
      </c>
    </row>
    <row r="32" spans="1:2" x14ac:dyDescent="0.25">
      <c r="A32" s="94" t="s">
        <v>44</v>
      </c>
      <c r="B32" s="94" t="s">
        <v>13</v>
      </c>
    </row>
    <row r="33" spans="1:2" x14ac:dyDescent="0.25">
      <c r="A33" s="94" t="s">
        <v>45</v>
      </c>
      <c r="B33" s="94" t="s">
        <v>13</v>
      </c>
    </row>
    <row r="34" spans="1:2" x14ac:dyDescent="0.25">
      <c r="A34" s="94" t="s">
        <v>46</v>
      </c>
      <c r="B34" s="94" t="s">
        <v>13</v>
      </c>
    </row>
    <row r="35" spans="1:2" x14ac:dyDescent="0.25">
      <c r="A35" s="94" t="s">
        <v>47</v>
      </c>
      <c r="B35" s="94" t="s">
        <v>13</v>
      </c>
    </row>
    <row r="36" spans="1:2" x14ac:dyDescent="0.25">
      <c r="A36" s="94" t="s">
        <v>48</v>
      </c>
      <c r="B36" s="94" t="s">
        <v>13</v>
      </c>
    </row>
    <row r="37" spans="1:2" x14ac:dyDescent="0.25">
      <c r="A37" s="94" t="s">
        <v>49</v>
      </c>
      <c r="B37" s="94" t="s">
        <v>13</v>
      </c>
    </row>
    <row r="38" spans="1:2" x14ac:dyDescent="0.25">
      <c r="A38" s="94" t="s">
        <v>50</v>
      </c>
      <c r="B38" s="94" t="s">
        <v>13</v>
      </c>
    </row>
    <row r="39" spans="1:2" x14ac:dyDescent="0.25">
      <c r="A39" s="94" t="s">
        <v>51</v>
      </c>
      <c r="B39" s="94" t="s">
        <v>17</v>
      </c>
    </row>
    <row r="40" spans="1:2" x14ac:dyDescent="0.25">
      <c r="A40" s="94" t="s">
        <v>52</v>
      </c>
      <c r="B40" s="94" t="s">
        <v>13</v>
      </c>
    </row>
    <row r="41" spans="1:2" x14ac:dyDescent="0.25">
      <c r="A41" s="94" t="s">
        <v>53</v>
      </c>
      <c r="B41" s="94" t="s">
        <v>17</v>
      </c>
    </row>
    <row r="42" spans="1:2" x14ac:dyDescent="0.25">
      <c r="A42" s="94" t="s">
        <v>54</v>
      </c>
      <c r="B42" s="94" t="s">
        <v>13</v>
      </c>
    </row>
    <row r="43" spans="1:2" x14ac:dyDescent="0.25">
      <c r="A43" s="94" t="s">
        <v>55</v>
      </c>
      <c r="B43" s="94" t="s">
        <v>13</v>
      </c>
    </row>
    <row r="44" spans="1:2" x14ac:dyDescent="0.25">
      <c r="A44" s="94" t="s">
        <v>56</v>
      </c>
      <c r="B44" s="94" t="s">
        <v>17</v>
      </c>
    </row>
    <row r="45" spans="1:2" x14ac:dyDescent="0.25">
      <c r="A45" s="94" t="s">
        <v>57</v>
      </c>
      <c r="B45" s="94" t="s">
        <v>13</v>
      </c>
    </row>
    <row r="46" spans="1:2" x14ac:dyDescent="0.25">
      <c r="A46" s="94" t="s">
        <v>58</v>
      </c>
      <c r="B46" s="94" t="s">
        <v>13</v>
      </c>
    </row>
    <row r="47" spans="1:2" x14ac:dyDescent="0.25">
      <c r="A47" s="94" t="s">
        <v>59</v>
      </c>
      <c r="B47" s="94" t="s">
        <v>13</v>
      </c>
    </row>
    <row r="48" spans="1:2" x14ac:dyDescent="0.25">
      <c r="A48" s="94" t="s">
        <v>60</v>
      </c>
      <c r="B48" s="94" t="s">
        <v>17</v>
      </c>
    </row>
    <row r="49" spans="1:2" x14ac:dyDescent="0.25">
      <c r="A49" s="94" t="s">
        <v>61</v>
      </c>
      <c r="B49" s="94" t="s">
        <v>13</v>
      </c>
    </row>
    <row r="50" spans="1:2" x14ac:dyDescent="0.25">
      <c r="A50" s="94" t="s">
        <v>62</v>
      </c>
      <c r="B50" s="94" t="s">
        <v>13</v>
      </c>
    </row>
    <row r="51" spans="1:2" x14ac:dyDescent="0.25">
      <c r="A51" s="94" t="s">
        <v>63</v>
      </c>
      <c r="B51" s="94" t="s">
        <v>13</v>
      </c>
    </row>
    <row r="52" spans="1:2" x14ac:dyDescent="0.25">
      <c r="A52" s="94" t="s">
        <v>64</v>
      </c>
      <c r="B52" s="94" t="s">
        <v>13</v>
      </c>
    </row>
    <row r="53" spans="1:2" x14ac:dyDescent="0.25">
      <c r="A53" s="94" t="s">
        <v>65</v>
      </c>
      <c r="B53" s="94" t="s">
        <v>17</v>
      </c>
    </row>
    <row r="54" spans="1:2" x14ac:dyDescent="0.25">
      <c r="A54" s="94" t="s">
        <v>66</v>
      </c>
      <c r="B54" s="94" t="s">
        <v>13</v>
      </c>
    </row>
    <row r="55" spans="1:2" x14ac:dyDescent="0.25">
      <c r="A55" s="94" t="s">
        <v>67</v>
      </c>
      <c r="B55" s="94" t="s">
        <v>13</v>
      </c>
    </row>
    <row r="56" spans="1:2" x14ac:dyDescent="0.25">
      <c r="A56" s="94" t="s">
        <v>68</v>
      </c>
      <c r="B56" s="94" t="s">
        <v>17</v>
      </c>
    </row>
    <row r="57" spans="1:2" x14ac:dyDescent="0.25">
      <c r="A57" s="94" t="s">
        <v>69</v>
      </c>
      <c r="B57" s="94" t="s">
        <v>13</v>
      </c>
    </row>
    <row r="58" spans="1:2" x14ac:dyDescent="0.25">
      <c r="A58" s="94" t="s">
        <v>70</v>
      </c>
      <c r="B58" s="94" t="s">
        <v>13</v>
      </c>
    </row>
    <row r="59" spans="1:2" x14ac:dyDescent="0.25">
      <c r="A59" s="94" t="s">
        <v>71</v>
      </c>
      <c r="B59" s="94" t="s">
        <v>13</v>
      </c>
    </row>
    <row r="60" spans="1:2" x14ac:dyDescent="0.25">
      <c r="A60" s="94" t="s">
        <v>72</v>
      </c>
      <c r="B60" s="94" t="s">
        <v>13</v>
      </c>
    </row>
    <row r="61" spans="1:2" x14ac:dyDescent="0.25">
      <c r="A61" s="94" t="s">
        <v>73</v>
      </c>
      <c r="B61" s="94" t="s">
        <v>17</v>
      </c>
    </row>
    <row r="62" spans="1:2" x14ac:dyDescent="0.25">
      <c r="A62" s="94" t="s">
        <v>74</v>
      </c>
      <c r="B62" s="94" t="s">
        <v>17</v>
      </c>
    </row>
    <row r="63" spans="1:2" x14ac:dyDescent="0.25">
      <c r="A63" s="94" t="s">
        <v>75</v>
      </c>
      <c r="B63" s="94" t="s">
        <v>17</v>
      </c>
    </row>
    <row r="64" spans="1:2" x14ac:dyDescent="0.25">
      <c r="A64" s="94" t="s">
        <v>76</v>
      </c>
      <c r="B64" s="94" t="s">
        <v>13</v>
      </c>
    </row>
    <row r="65" spans="1:2" x14ac:dyDescent="0.25">
      <c r="A65" s="94" t="s">
        <v>77</v>
      </c>
      <c r="B65" s="94" t="s">
        <v>17</v>
      </c>
    </row>
    <row r="66" spans="1:2" x14ac:dyDescent="0.25">
      <c r="A66" s="94" t="s">
        <v>78</v>
      </c>
      <c r="B66" s="94" t="s">
        <v>13</v>
      </c>
    </row>
    <row r="67" spans="1:2" x14ac:dyDescent="0.25">
      <c r="A67" s="94" t="s">
        <v>79</v>
      </c>
      <c r="B67" s="94" t="s">
        <v>13</v>
      </c>
    </row>
    <row r="68" spans="1:2" x14ac:dyDescent="0.25">
      <c r="A68" s="94" t="s">
        <v>80</v>
      </c>
      <c r="B68" s="94" t="s">
        <v>13</v>
      </c>
    </row>
    <row r="69" spans="1:2" x14ac:dyDescent="0.25">
      <c r="A69" s="94" t="s">
        <v>81</v>
      </c>
      <c r="B69" s="94" t="s">
        <v>13</v>
      </c>
    </row>
    <row r="70" spans="1:2" x14ac:dyDescent="0.25">
      <c r="A70" s="94" t="s">
        <v>82</v>
      </c>
      <c r="B70" s="94" t="s">
        <v>17</v>
      </c>
    </row>
    <row r="71" spans="1:2" x14ac:dyDescent="0.25">
      <c r="A71" s="94" t="s">
        <v>83</v>
      </c>
      <c r="B71" s="94" t="s">
        <v>13</v>
      </c>
    </row>
    <row r="72" spans="1:2" x14ac:dyDescent="0.25">
      <c r="A72" s="94" t="s">
        <v>84</v>
      </c>
      <c r="B72" s="94" t="s">
        <v>13</v>
      </c>
    </row>
    <row r="73" spans="1:2" x14ac:dyDescent="0.25">
      <c r="A73" s="94" t="s">
        <v>85</v>
      </c>
      <c r="B73" s="94" t="s">
        <v>13</v>
      </c>
    </row>
    <row r="74" spans="1:2" x14ac:dyDescent="0.25">
      <c r="A74" s="94" t="s">
        <v>86</v>
      </c>
      <c r="B74" s="94" t="s">
        <v>13</v>
      </c>
    </row>
    <row r="75" spans="1:2" x14ac:dyDescent="0.25">
      <c r="A75" s="94" t="s">
        <v>87</v>
      </c>
      <c r="B75" s="94" t="s">
        <v>13</v>
      </c>
    </row>
    <row r="76" spans="1:2" x14ac:dyDescent="0.25">
      <c r="A76" s="94" t="s">
        <v>88</v>
      </c>
      <c r="B76" s="94" t="s">
        <v>13</v>
      </c>
    </row>
    <row r="77" spans="1:2" x14ac:dyDescent="0.25">
      <c r="A77" s="94" t="s">
        <v>89</v>
      </c>
      <c r="B77" s="94" t="s">
        <v>13</v>
      </c>
    </row>
    <row r="78" spans="1:2" x14ac:dyDescent="0.25">
      <c r="A78" s="94" t="s">
        <v>90</v>
      </c>
      <c r="B78" s="94" t="s">
        <v>13</v>
      </c>
    </row>
    <row r="79" spans="1:2" x14ac:dyDescent="0.25">
      <c r="A79" s="94" t="s">
        <v>91</v>
      </c>
      <c r="B79" s="94" t="s">
        <v>13</v>
      </c>
    </row>
    <row r="80" spans="1:2" x14ac:dyDescent="0.25">
      <c r="A80" s="94" t="s">
        <v>92</v>
      </c>
      <c r="B80" s="94" t="s">
        <v>13</v>
      </c>
    </row>
    <row r="81" spans="1:2" x14ac:dyDescent="0.25">
      <c r="A81" s="94" t="s">
        <v>93</v>
      </c>
      <c r="B81" s="94" t="s">
        <v>13</v>
      </c>
    </row>
    <row r="82" spans="1:2" x14ac:dyDescent="0.25">
      <c r="A82" s="94" t="s">
        <v>94</v>
      </c>
      <c r="B82" s="94" t="s">
        <v>13</v>
      </c>
    </row>
    <row r="83" spans="1:2" x14ac:dyDescent="0.25">
      <c r="A83" s="94" t="s">
        <v>95</v>
      </c>
      <c r="B83" s="94" t="s">
        <v>13</v>
      </c>
    </row>
    <row r="84" spans="1:2" x14ac:dyDescent="0.25">
      <c r="A84" s="94" t="s">
        <v>96</v>
      </c>
      <c r="B84" s="94" t="s">
        <v>13</v>
      </c>
    </row>
    <row r="85" spans="1:2" x14ac:dyDescent="0.25">
      <c r="A85" s="94" t="s">
        <v>97</v>
      </c>
      <c r="B85" s="94" t="s">
        <v>13</v>
      </c>
    </row>
    <row r="86" spans="1:2" x14ac:dyDescent="0.25">
      <c r="A86" s="94" t="s">
        <v>98</v>
      </c>
      <c r="B86" s="94" t="s">
        <v>17</v>
      </c>
    </row>
    <row r="87" spans="1:2" x14ac:dyDescent="0.25">
      <c r="A87" s="94" t="s">
        <v>99</v>
      </c>
      <c r="B87" s="94" t="s">
        <v>17</v>
      </c>
    </row>
    <row r="88" spans="1:2" x14ac:dyDescent="0.25">
      <c r="A88" s="94" t="s">
        <v>100</v>
      </c>
      <c r="B88" s="94" t="s">
        <v>17</v>
      </c>
    </row>
    <row r="89" spans="1:2" x14ac:dyDescent="0.25">
      <c r="A89" s="94" t="s">
        <v>101</v>
      </c>
      <c r="B89" s="94" t="s">
        <v>17</v>
      </c>
    </row>
    <row r="90" spans="1:2" x14ac:dyDescent="0.25">
      <c r="A90" s="94" t="s">
        <v>102</v>
      </c>
      <c r="B90" s="94" t="s">
        <v>13</v>
      </c>
    </row>
    <row r="91" spans="1:2" x14ac:dyDescent="0.25">
      <c r="A91" s="94" t="s">
        <v>103</v>
      </c>
      <c r="B91" s="94" t="s">
        <v>13</v>
      </c>
    </row>
    <row r="92" spans="1:2" x14ac:dyDescent="0.25">
      <c r="A92" s="94" t="s">
        <v>104</v>
      </c>
      <c r="B92" s="94" t="s">
        <v>13</v>
      </c>
    </row>
    <row r="93" spans="1:2" x14ac:dyDescent="0.25">
      <c r="A93" s="94" t="s">
        <v>105</v>
      </c>
      <c r="B93" s="94" t="s">
        <v>17</v>
      </c>
    </row>
    <row r="94" spans="1:2" x14ac:dyDescent="0.25">
      <c r="A94" s="94" t="s">
        <v>106</v>
      </c>
      <c r="B94" s="94" t="s">
        <v>17</v>
      </c>
    </row>
    <row r="95" spans="1:2" x14ac:dyDescent="0.25">
      <c r="A95" s="94" t="s">
        <v>107</v>
      </c>
      <c r="B95" s="94" t="s">
        <v>13</v>
      </c>
    </row>
    <row r="96" spans="1:2" x14ac:dyDescent="0.25">
      <c r="A96" s="94" t="s">
        <v>108</v>
      </c>
      <c r="B96" s="94" t="s">
        <v>13</v>
      </c>
    </row>
    <row r="97" spans="1:2" x14ac:dyDescent="0.25">
      <c r="A97" s="94" t="s">
        <v>109</v>
      </c>
      <c r="B97" s="94" t="s">
        <v>17</v>
      </c>
    </row>
    <row r="98" spans="1:2" x14ac:dyDescent="0.25">
      <c r="A98" s="94" t="s">
        <v>110</v>
      </c>
      <c r="B98" s="94" t="s">
        <v>13</v>
      </c>
    </row>
    <row r="99" spans="1:2" x14ac:dyDescent="0.25">
      <c r="A99" s="94" t="s">
        <v>111</v>
      </c>
      <c r="B99" s="94" t="s">
        <v>13</v>
      </c>
    </row>
    <row r="100" spans="1:2" x14ac:dyDescent="0.25">
      <c r="A100" s="94" t="s">
        <v>112</v>
      </c>
      <c r="B100" s="94" t="s">
        <v>13</v>
      </c>
    </row>
    <row r="101" spans="1:2" x14ac:dyDescent="0.25">
      <c r="A101" s="94" t="s">
        <v>113</v>
      </c>
      <c r="B101" s="94" t="s">
        <v>13</v>
      </c>
    </row>
    <row r="102" spans="1:2" x14ac:dyDescent="0.25">
      <c r="A102" s="94" t="s">
        <v>114</v>
      </c>
      <c r="B102" s="94" t="s">
        <v>13</v>
      </c>
    </row>
    <row r="103" spans="1:2" x14ac:dyDescent="0.25">
      <c r="A103" s="94" t="s">
        <v>115</v>
      </c>
      <c r="B103" s="94" t="s">
        <v>13</v>
      </c>
    </row>
    <row r="104" spans="1:2" x14ac:dyDescent="0.25">
      <c r="A104" s="94" t="s">
        <v>116</v>
      </c>
      <c r="B104" s="94" t="s">
        <v>13</v>
      </c>
    </row>
    <row r="105" spans="1:2" x14ac:dyDescent="0.25">
      <c r="A105" s="94" t="s">
        <v>117</v>
      </c>
      <c r="B105" s="94" t="s">
        <v>13</v>
      </c>
    </row>
    <row r="106" spans="1:2" x14ac:dyDescent="0.25">
      <c r="A106" s="94" t="s">
        <v>118</v>
      </c>
      <c r="B106" s="94" t="s">
        <v>13</v>
      </c>
    </row>
    <row r="107" spans="1:2" x14ac:dyDescent="0.25">
      <c r="A107" s="94" t="s">
        <v>119</v>
      </c>
      <c r="B107" s="94" t="s">
        <v>13</v>
      </c>
    </row>
    <row r="108" spans="1:2" x14ac:dyDescent="0.25">
      <c r="A108" s="94" t="s">
        <v>120</v>
      </c>
      <c r="B108" s="94" t="s">
        <v>13</v>
      </c>
    </row>
    <row r="109" spans="1:2" x14ac:dyDescent="0.25">
      <c r="A109" s="94" t="s">
        <v>121</v>
      </c>
      <c r="B109" s="94" t="s">
        <v>17</v>
      </c>
    </row>
    <row r="110" spans="1:2" x14ac:dyDescent="0.25">
      <c r="A110" s="94" t="s">
        <v>122</v>
      </c>
      <c r="B110" s="94" t="s">
        <v>13</v>
      </c>
    </row>
    <row r="111" spans="1:2" x14ac:dyDescent="0.25">
      <c r="A111" s="94" t="s">
        <v>123</v>
      </c>
      <c r="B111" s="94" t="s">
        <v>13</v>
      </c>
    </row>
    <row r="112" spans="1:2" x14ac:dyDescent="0.25">
      <c r="A112" s="94" t="s">
        <v>124</v>
      </c>
      <c r="B112" s="94" t="s">
        <v>13</v>
      </c>
    </row>
    <row r="113" spans="1:2" x14ac:dyDescent="0.25">
      <c r="A113" s="94" t="s">
        <v>125</v>
      </c>
      <c r="B113" s="94" t="s">
        <v>13</v>
      </c>
    </row>
    <row r="114" spans="1:2" x14ac:dyDescent="0.25">
      <c r="A114" s="94" t="s">
        <v>126</v>
      </c>
      <c r="B114" s="94" t="s">
        <v>13</v>
      </c>
    </row>
    <row r="115" spans="1:2" x14ac:dyDescent="0.25">
      <c r="A115" s="94" t="s">
        <v>127</v>
      </c>
      <c r="B115" s="94" t="s">
        <v>13</v>
      </c>
    </row>
    <row r="116" spans="1:2" x14ac:dyDescent="0.25">
      <c r="A116" s="94" t="s">
        <v>128</v>
      </c>
      <c r="B116" s="94" t="s">
        <v>13</v>
      </c>
    </row>
    <row r="117" spans="1:2" x14ac:dyDescent="0.25">
      <c r="A117" s="94" t="s">
        <v>129</v>
      </c>
      <c r="B117" s="94" t="s">
        <v>13</v>
      </c>
    </row>
    <row r="118" spans="1:2" x14ac:dyDescent="0.25">
      <c r="A118" s="94" t="s">
        <v>130</v>
      </c>
      <c r="B118" s="94" t="s">
        <v>13</v>
      </c>
    </row>
    <row r="119" spans="1:2" x14ac:dyDescent="0.25">
      <c r="A119" s="94" t="s">
        <v>131</v>
      </c>
      <c r="B119" s="94" t="s">
        <v>13</v>
      </c>
    </row>
    <row r="120" spans="1:2" x14ac:dyDescent="0.25">
      <c r="A120" s="94" t="s">
        <v>132</v>
      </c>
      <c r="B120" s="94" t="s">
        <v>13</v>
      </c>
    </row>
    <row r="121" spans="1:2" x14ac:dyDescent="0.25">
      <c r="A121" s="94" t="s">
        <v>133</v>
      </c>
      <c r="B121" s="94" t="s">
        <v>13</v>
      </c>
    </row>
    <row r="122" spans="1:2" x14ac:dyDescent="0.25">
      <c r="A122" s="94" t="s">
        <v>134</v>
      </c>
      <c r="B122" s="94" t="s">
        <v>13</v>
      </c>
    </row>
    <row r="123" spans="1:2" x14ac:dyDescent="0.25">
      <c r="A123" s="94" t="s">
        <v>135</v>
      </c>
      <c r="B123" s="94" t="s">
        <v>13</v>
      </c>
    </row>
    <row r="124" spans="1:2" x14ac:dyDescent="0.25">
      <c r="A124" s="94" t="s">
        <v>136</v>
      </c>
      <c r="B124" s="94" t="s">
        <v>13</v>
      </c>
    </row>
    <row r="125" spans="1:2" x14ac:dyDescent="0.25">
      <c r="A125" s="94" t="s">
        <v>137</v>
      </c>
      <c r="B125" s="94" t="s">
        <v>13</v>
      </c>
    </row>
    <row r="126" spans="1:2" x14ac:dyDescent="0.25">
      <c r="A126" s="94" t="s">
        <v>138</v>
      </c>
      <c r="B126" s="94" t="s">
        <v>13</v>
      </c>
    </row>
    <row r="127" spans="1:2" x14ac:dyDescent="0.25">
      <c r="A127" s="94" t="s">
        <v>139</v>
      </c>
      <c r="B127" s="94" t="s">
        <v>13</v>
      </c>
    </row>
    <row r="128" spans="1:2" x14ac:dyDescent="0.25">
      <c r="A128" s="94" t="s">
        <v>140</v>
      </c>
      <c r="B128" s="94" t="s">
        <v>13</v>
      </c>
    </row>
    <row r="129" spans="1:2" x14ac:dyDescent="0.25">
      <c r="A129" s="94" t="s">
        <v>141</v>
      </c>
      <c r="B129" s="94" t="s">
        <v>13</v>
      </c>
    </row>
    <row r="130" spans="1:2" x14ac:dyDescent="0.25">
      <c r="A130" s="94" t="s">
        <v>142</v>
      </c>
      <c r="B130" s="94" t="s">
        <v>13</v>
      </c>
    </row>
    <row r="131" spans="1:2" x14ac:dyDescent="0.25">
      <c r="A131" s="94" t="s">
        <v>143</v>
      </c>
      <c r="B131" s="94" t="s">
        <v>13</v>
      </c>
    </row>
    <row r="132" spans="1:2" x14ac:dyDescent="0.25">
      <c r="A132" s="94" t="s">
        <v>144</v>
      </c>
      <c r="B132" s="94" t="s">
        <v>13</v>
      </c>
    </row>
    <row r="133" spans="1:2" x14ac:dyDescent="0.25">
      <c r="A133" s="94" t="s">
        <v>145</v>
      </c>
      <c r="B133" s="94" t="s">
        <v>13</v>
      </c>
    </row>
    <row r="134" spans="1:2" x14ac:dyDescent="0.25">
      <c r="A134" s="94" t="s">
        <v>146</v>
      </c>
      <c r="B134" s="94" t="s">
        <v>13</v>
      </c>
    </row>
    <row r="135" spans="1:2" x14ac:dyDescent="0.25">
      <c r="A135" s="94" t="s">
        <v>147</v>
      </c>
      <c r="B135" s="94" t="s">
        <v>13</v>
      </c>
    </row>
    <row r="136" spans="1:2" x14ac:dyDescent="0.25">
      <c r="A136" s="94" t="s">
        <v>148</v>
      </c>
      <c r="B136" s="94" t="s">
        <v>13</v>
      </c>
    </row>
    <row r="137" spans="1:2" x14ac:dyDescent="0.25">
      <c r="A137" s="94" t="s">
        <v>149</v>
      </c>
      <c r="B137" s="94" t="s">
        <v>17</v>
      </c>
    </row>
    <row r="138" spans="1:2" x14ac:dyDescent="0.25">
      <c r="A138" s="94" t="s">
        <v>150</v>
      </c>
      <c r="B138" s="94" t="s">
        <v>13</v>
      </c>
    </row>
    <row r="139" spans="1:2" x14ac:dyDescent="0.25">
      <c r="A139" s="94" t="s">
        <v>151</v>
      </c>
      <c r="B139" s="94" t="s">
        <v>13</v>
      </c>
    </row>
    <row r="140" spans="1:2" x14ac:dyDescent="0.25">
      <c r="A140" s="94" t="s">
        <v>152</v>
      </c>
      <c r="B140" s="94" t="s">
        <v>13</v>
      </c>
    </row>
    <row r="141" spans="1:2" x14ac:dyDescent="0.25">
      <c r="A141" s="94" t="s">
        <v>153</v>
      </c>
      <c r="B141" s="94" t="s">
        <v>17</v>
      </c>
    </row>
    <row r="142" spans="1:2" x14ac:dyDescent="0.25">
      <c r="A142" s="94" t="s">
        <v>154</v>
      </c>
      <c r="B142" s="94" t="s">
        <v>13</v>
      </c>
    </row>
    <row r="143" spans="1:2" x14ac:dyDescent="0.25">
      <c r="A143" s="94" t="s">
        <v>155</v>
      </c>
      <c r="B143" s="94" t="s">
        <v>13</v>
      </c>
    </row>
    <row r="144" spans="1:2" x14ac:dyDescent="0.25">
      <c r="A144" s="94" t="s">
        <v>156</v>
      </c>
      <c r="B144" s="94" t="s">
        <v>13</v>
      </c>
    </row>
    <row r="145" spans="1:2" x14ac:dyDescent="0.25">
      <c r="A145" s="94" t="s">
        <v>157</v>
      </c>
      <c r="B145" s="94" t="s">
        <v>13</v>
      </c>
    </row>
    <row r="146" spans="1:2" x14ac:dyDescent="0.25">
      <c r="A146" s="94" t="s">
        <v>158</v>
      </c>
      <c r="B146" s="94" t="s">
        <v>13</v>
      </c>
    </row>
    <row r="147" spans="1:2" x14ac:dyDescent="0.25">
      <c r="A147" s="94" t="s">
        <v>159</v>
      </c>
      <c r="B147" s="94" t="s">
        <v>17</v>
      </c>
    </row>
    <row r="148" spans="1:2" x14ac:dyDescent="0.25">
      <c r="A148" s="94" t="s">
        <v>160</v>
      </c>
      <c r="B148" s="94" t="s">
        <v>13</v>
      </c>
    </row>
    <row r="149" spans="1:2" x14ac:dyDescent="0.25">
      <c r="A149" s="94" t="s">
        <v>161</v>
      </c>
      <c r="B149" s="94" t="s">
        <v>13</v>
      </c>
    </row>
    <row r="150" spans="1:2" x14ac:dyDescent="0.25">
      <c r="A150" s="94" t="s">
        <v>162</v>
      </c>
      <c r="B150" s="94" t="s">
        <v>13</v>
      </c>
    </row>
    <row r="151" spans="1:2" x14ac:dyDescent="0.25">
      <c r="A151" s="94" t="s">
        <v>163</v>
      </c>
      <c r="B151" s="94" t="s">
        <v>13</v>
      </c>
    </row>
    <row r="152" spans="1:2" x14ac:dyDescent="0.25">
      <c r="A152" s="94" t="s">
        <v>164</v>
      </c>
      <c r="B152" s="94" t="s">
        <v>13</v>
      </c>
    </row>
    <row r="153" spans="1:2" x14ac:dyDescent="0.25">
      <c r="A153" s="94" t="s">
        <v>165</v>
      </c>
      <c r="B153" s="94" t="s">
        <v>13</v>
      </c>
    </row>
    <row r="154" spans="1:2" x14ac:dyDescent="0.25">
      <c r="A154" s="94" t="s">
        <v>166</v>
      </c>
      <c r="B154" s="94" t="s">
        <v>13</v>
      </c>
    </row>
    <row r="155" spans="1:2" x14ac:dyDescent="0.25">
      <c r="A155" s="94" t="s">
        <v>167</v>
      </c>
      <c r="B155" s="94" t="s">
        <v>17</v>
      </c>
    </row>
    <row r="156" spans="1:2" x14ac:dyDescent="0.25">
      <c r="A156" s="94" t="s">
        <v>168</v>
      </c>
      <c r="B156" s="94" t="s">
        <v>13</v>
      </c>
    </row>
    <row r="157" spans="1:2" x14ac:dyDescent="0.25">
      <c r="A157" s="94" t="s">
        <v>169</v>
      </c>
      <c r="B157" s="94" t="s">
        <v>13</v>
      </c>
    </row>
    <row r="158" spans="1:2" x14ac:dyDescent="0.25">
      <c r="A158" s="94" t="s">
        <v>170</v>
      </c>
      <c r="B158" s="94" t="s">
        <v>17</v>
      </c>
    </row>
    <row r="159" spans="1:2" x14ac:dyDescent="0.25">
      <c r="A159" s="94" t="s">
        <v>171</v>
      </c>
      <c r="B159" s="94" t="s">
        <v>13</v>
      </c>
    </row>
    <row r="160" spans="1:2" x14ac:dyDescent="0.25">
      <c r="A160" s="94" t="s">
        <v>172</v>
      </c>
      <c r="B160" s="94" t="s">
        <v>13</v>
      </c>
    </row>
    <row r="161" spans="1:2" x14ac:dyDescent="0.25">
      <c r="A161" s="94" t="s">
        <v>173</v>
      </c>
      <c r="B161" s="94" t="s">
        <v>13</v>
      </c>
    </row>
    <row r="162" spans="1:2" x14ac:dyDescent="0.25">
      <c r="A162" s="94" t="s">
        <v>174</v>
      </c>
      <c r="B162" s="94" t="s">
        <v>13</v>
      </c>
    </row>
    <row r="163" spans="1:2" x14ac:dyDescent="0.25">
      <c r="A163" s="94" t="s">
        <v>175</v>
      </c>
      <c r="B163" s="94" t="s">
        <v>17</v>
      </c>
    </row>
    <row r="164" spans="1:2" x14ac:dyDescent="0.25">
      <c r="A164" s="94" t="s">
        <v>176</v>
      </c>
      <c r="B164" s="94" t="s">
        <v>13</v>
      </c>
    </row>
    <row r="165" spans="1:2" x14ac:dyDescent="0.25">
      <c r="A165" s="94" t="s">
        <v>177</v>
      </c>
      <c r="B165" s="94" t="s">
        <v>13</v>
      </c>
    </row>
    <row r="166" spans="1:2" x14ac:dyDescent="0.25">
      <c r="A166" s="94" t="s">
        <v>178</v>
      </c>
      <c r="B166" s="94" t="s">
        <v>13</v>
      </c>
    </row>
    <row r="167" spans="1:2" x14ac:dyDescent="0.25">
      <c r="A167" s="94" t="s">
        <v>179</v>
      </c>
      <c r="B167" s="94" t="s">
        <v>13</v>
      </c>
    </row>
    <row r="168" spans="1:2" x14ac:dyDescent="0.25">
      <c r="A168" s="94" t="s">
        <v>180</v>
      </c>
      <c r="B168" s="94" t="s">
        <v>13</v>
      </c>
    </row>
    <row r="169" spans="1:2" x14ac:dyDescent="0.25">
      <c r="A169" s="94" t="s">
        <v>181</v>
      </c>
      <c r="B169" s="94" t="s">
        <v>17</v>
      </c>
    </row>
    <row r="170" spans="1:2" x14ac:dyDescent="0.25">
      <c r="A170" s="94" t="s">
        <v>182</v>
      </c>
      <c r="B170" s="94" t="s">
        <v>13</v>
      </c>
    </row>
    <row r="171" spans="1:2" x14ac:dyDescent="0.25">
      <c r="A171" s="94" t="s">
        <v>183</v>
      </c>
      <c r="B171" s="94" t="s">
        <v>17</v>
      </c>
    </row>
    <row r="172" spans="1:2" x14ac:dyDescent="0.25">
      <c r="A172" s="94" t="s">
        <v>184</v>
      </c>
      <c r="B172" s="94" t="s">
        <v>17</v>
      </c>
    </row>
    <row r="173" spans="1:2" x14ac:dyDescent="0.25">
      <c r="A173" s="94" t="s">
        <v>185</v>
      </c>
      <c r="B173" s="94" t="s">
        <v>13</v>
      </c>
    </row>
    <row r="174" spans="1:2" x14ac:dyDescent="0.25">
      <c r="A174" s="94" t="s">
        <v>186</v>
      </c>
      <c r="B174" s="94" t="s">
        <v>13</v>
      </c>
    </row>
    <row r="175" spans="1:2" x14ac:dyDescent="0.25">
      <c r="A175" s="94" t="s">
        <v>187</v>
      </c>
      <c r="B175" s="94" t="s">
        <v>13</v>
      </c>
    </row>
    <row r="176" spans="1:2" x14ac:dyDescent="0.25">
      <c r="A176" s="94" t="s">
        <v>188</v>
      </c>
      <c r="B176" s="94" t="s">
        <v>13</v>
      </c>
    </row>
    <row r="177" spans="1:2" x14ac:dyDescent="0.25">
      <c r="A177" s="94" t="s">
        <v>189</v>
      </c>
      <c r="B177" s="94" t="s">
        <v>17</v>
      </c>
    </row>
    <row r="178" spans="1:2" x14ac:dyDescent="0.25">
      <c r="A178" s="94" t="s">
        <v>190</v>
      </c>
      <c r="B178" s="94" t="s">
        <v>13</v>
      </c>
    </row>
    <row r="179" spans="1:2" x14ac:dyDescent="0.25">
      <c r="A179" s="94" t="s">
        <v>191</v>
      </c>
      <c r="B179" s="94" t="s">
        <v>13</v>
      </c>
    </row>
    <row r="180" spans="1:2" x14ac:dyDescent="0.25">
      <c r="A180" s="94" t="s">
        <v>192</v>
      </c>
      <c r="B180" s="94" t="s">
        <v>13</v>
      </c>
    </row>
    <row r="181" spans="1:2" x14ac:dyDescent="0.25">
      <c r="A181" s="94" t="s">
        <v>193</v>
      </c>
      <c r="B181" s="94" t="s">
        <v>13</v>
      </c>
    </row>
    <row r="182" spans="1:2" x14ac:dyDescent="0.25">
      <c r="A182" s="94" t="s">
        <v>194</v>
      </c>
      <c r="B182" s="94" t="s">
        <v>13</v>
      </c>
    </row>
    <row r="183" spans="1:2" x14ac:dyDescent="0.25">
      <c r="A183" s="94" t="s">
        <v>195</v>
      </c>
      <c r="B183" s="94" t="s">
        <v>13</v>
      </c>
    </row>
    <row r="184" spans="1:2" x14ac:dyDescent="0.25">
      <c r="A184" s="94" t="s">
        <v>196</v>
      </c>
      <c r="B184" s="94" t="s">
        <v>13</v>
      </c>
    </row>
    <row r="185" spans="1:2" x14ac:dyDescent="0.25">
      <c r="A185" s="94" t="s">
        <v>197</v>
      </c>
      <c r="B185" s="94" t="s">
        <v>17</v>
      </c>
    </row>
    <row r="186" spans="1:2" x14ac:dyDescent="0.25">
      <c r="A186" s="94" t="s">
        <v>198</v>
      </c>
      <c r="B186" s="94" t="s">
        <v>13</v>
      </c>
    </row>
    <row r="187" spans="1:2" x14ac:dyDescent="0.25">
      <c r="A187" s="94" t="s">
        <v>199</v>
      </c>
      <c r="B187" s="94" t="s">
        <v>17</v>
      </c>
    </row>
    <row r="188" spans="1:2" x14ac:dyDescent="0.25">
      <c r="A188" s="94" t="s">
        <v>200</v>
      </c>
      <c r="B188" s="94" t="s">
        <v>17</v>
      </c>
    </row>
    <row r="189" spans="1:2" x14ac:dyDescent="0.25">
      <c r="A189" s="94" t="s">
        <v>201</v>
      </c>
      <c r="B189" s="94" t="s">
        <v>17</v>
      </c>
    </row>
    <row r="190" spans="1:2" x14ac:dyDescent="0.25">
      <c r="A190" s="94" t="s">
        <v>202</v>
      </c>
      <c r="B190" s="94" t="s">
        <v>17</v>
      </c>
    </row>
    <row r="191" spans="1:2" x14ac:dyDescent="0.25">
      <c r="A191" s="94" t="s">
        <v>203</v>
      </c>
      <c r="B191" s="94" t="s">
        <v>17</v>
      </c>
    </row>
    <row r="192" spans="1:2" x14ac:dyDescent="0.25">
      <c r="A192" s="94" t="s">
        <v>204</v>
      </c>
      <c r="B192" s="94" t="s">
        <v>13</v>
      </c>
    </row>
    <row r="193" spans="1:2" x14ac:dyDescent="0.25">
      <c r="A193" s="94" t="s">
        <v>205</v>
      </c>
      <c r="B193" s="94" t="s">
        <v>13</v>
      </c>
    </row>
    <row r="194" spans="1:2" x14ac:dyDescent="0.25">
      <c r="A194" s="94" t="s">
        <v>206</v>
      </c>
      <c r="B194" s="94" t="s">
        <v>13</v>
      </c>
    </row>
    <row r="195" spans="1:2" x14ac:dyDescent="0.25">
      <c r="A195" s="94" t="s">
        <v>207</v>
      </c>
      <c r="B195" s="94" t="s">
        <v>13</v>
      </c>
    </row>
    <row r="196" spans="1:2" x14ac:dyDescent="0.25">
      <c r="A196" s="94" t="s">
        <v>208</v>
      </c>
      <c r="B196" s="94" t="s">
        <v>13</v>
      </c>
    </row>
    <row r="197" spans="1:2" x14ac:dyDescent="0.25">
      <c r="A197" s="94" t="s">
        <v>209</v>
      </c>
      <c r="B197" s="94" t="s">
        <v>13</v>
      </c>
    </row>
    <row r="198" spans="1:2" x14ac:dyDescent="0.25">
      <c r="A198" s="94" t="s">
        <v>210</v>
      </c>
      <c r="B198" s="94" t="s">
        <v>13</v>
      </c>
    </row>
    <row r="199" spans="1:2" x14ac:dyDescent="0.25">
      <c r="A199" s="94" t="s">
        <v>211</v>
      </c>
      <c r="B199" s="94" t="s">
        <v>13</v>
      </c>
    </row>
    <row r="200" spans="1:2" x14ac:dyDescent="0.25">
      <c r="A200" s="94" t="s">
        <v>212</v>
      </c>
      <c r="B200" s="94" t="s">
        <v>13</v>
      </c>
    </row>
    <row r="201" spans="1:2" x14ac:dyDescent="0.25">
      <c r="A201" s="94" t="s">
        <v>213</v>
      </c>
      <c r="B201" s="94" t="s">
        <v>13</v>
      </c>
    </row>
    <row r="202" spans="1:2" x14ac:dyDescent="0.25">
      <c r="A202" s="94" t="s">
        <v>214</v>
      </c>
      <c r="B202" s="94" t="s">
        <v>13</v>
      </c>
    </row>
    <row r="203" spans="1:2" x14ac:dyDescent="0.25">
      <c r="A203" s="94" t="s">
        <v>215</v>
      </c>
      <c r="B203" s="94" t="s">
        <v>13</v>
      </c>
    </row>
    <row r="204" spans="1:2" x14ac:dyDescent="0.25">
      <c r="A204" s="94" t="s">
        <v>216</v>
      </c>
      <c r="B204" s="94" t="s">
        <v>13</v>
      </c>
    </row>
    <row r="205" spans="1:2" x14ac:dyDescent="0.25">
      <c r="A205" s="94" t="s">
        <v>217</v>
      </c>
      <c r="B205" s="94" t="s">
        <v>13</v>
      </c>
    </row>
    <row r="206" spans="1:2" x14ac:dyDescent="0.25">
      <c r="A206" s="94" t="s">
        <v>218</v>
      </c>
      <c r="B206" s="94" t="s">
        <v>13</v>
      </c>
    </row>
    <row r="207" spans="1:2" x14ac:dyDescent="0.25">
      <c r="A207" s="94" t="s">
        <v>219</v>
      </c>
      <c r="B207" s="94" t="s">
        <v>13</v>
      </c>
    </row>
    <row r="208" spans="1:2" x14ac:dyDescent="0.25">
      <c r="A208" s="94" t="s">
        <v>220</v>
      </c>
      <c r="B208" s="94" t="s">
        <v>13</v>
      </c>
    </row>
    <row r="209" spans="1:2" x14ac:dyDescent="0.25">
      <c r="A209" s="94" t="s">
        <v>221</v>
      </c>
      <c r="B209" s="94" t="s">
        <v>13</v>
      </c>
    </row>
    <row r="210" spans="1:2" x14ac:dyDescent="0.25">
      <c r="A210" s="94" t="s">
        <v>222</v>
      </c>
      <c r="B210" s="94" t="s">
        <v>13</v>
      </c>
    </row>
    <row r="211" spans="1:2" x14ac:dyDescent="0.25">
      <c r="A211" s="94" t="s">
        <v>223</v>
      </c>
      <c r="B211" s="94" t="s">
        <v>13</v>
      </c>
    </row>
    <row r="212" spans="1:2" x14ac:dyDescent="0.25">
      <c r="A212" s="94" t="s">
        <v>224</v>
      </c>
      <c r="B212" s="94" t="s">
        <v>17</v>
      </c>
    </row>
    <row r="213" spans="1:2" x14ac:dyDescent="0.25">
      <c r="A213" s="94" t="s">
        <v>225</v>
      </c>
      <c r="B213" s="94" t="s">
        <v>13</v>
      </c>
    </row>
    <row r="214" spans="1:2" x14ac:dyDescent="0.25">
      <c r="A214" s="94" t="s">
        <v>226</v>
      </c>
      <c r="B214" s="94" t="s">
        <v>13</v>
      </c>
    </row>
    <row r="215" spans="1:2" x14ac:dyDescent="0.25">
      <c r="A215" s="94" t="s">
        <v>227</v>
      </c>
      <c r="B215" s="94" t="s">
        <v>13</v>
      </c>
    </row>
    <row r="216" spans="1:2" x14ac:dyDescent="0.25">
      <c r="A216" s="94" t="s">
        <v>228</v>
      </c>
      <c r="B216" s="94" t="s">
        <v>13</v>
      </c>
    </row>
    <row r="217" spans="1:2" x14ac:dyDescent="0.25">
      <c r="A217" s="94" t="s">
        <v>229</v>
      </c>
      <c r="B217" s="94" t="s">
        <v>13</v>
      </c>
    </row>
    <row r="218" spans="1:2" x14ac:dyDescent="0.25">
      <c r="A218" s="94" t="s">
        <v>230</v>
      </c>
      <c r="B218" s="94" t="s">
        <v>13</v>
      </c>
    </row>
    <row r="219" spans="1:2" x14ac:dyDescent="0.25">
      <c r="A219" s="94" t="s">
        <v>231</v>
      </c>
      <c r="B219" s="94" t="s">
        <v>13</v>
      </c>
    </row>
    <row r="220" spans="1:2" x14ac:dyDescent="0.25">
      <c r="A220" s="94" t="s">
        <v>232</v>
      </c>
      <c r="B220" s="94" t="s">
        <v>13</v>
      </c>
    </row>
    <row r="221" spans="1:2" x14ac:dyDescent="0.25">
      <c r="A221" s="94" t="s">
        <v>233</v>
      </c>
      <c r="B221" s="94" t="s">
        <v>13</v>
      </c>
    </row>
    <row r="222" spans="1:2" x14ac:dyDescent="0.25">
      <c r="A222" s="94" t="s">
        <v>234</v>
      </c>
      <c r="B222" s="94" t="s">
        <v>13</v>
      </c>
    </row>
    <row r="223" spans="1:2" x14ac:dyDescent="0.25">
      <c r="A223" s="94" t="s">
        <v>235</v>
      </c>
      <c r="B223" s="94" t="s">
        <v>13</v>
      </c>
    </row>
    <row r="224" spans="1:2" x14ac:dyDescent="0.25">
      <c r="A224" s="94" t="s">
        <v>236</v>
      </c>
      <c r="B224" s="94" t="s">
        <v>13</v>
      </c>
    </row>
    <row r="225" spans="1:2" x14ac:dyDescent="0.25">
      <c r="A225" s="94" t="s">
        <v>237</v>
      </c>
      <c r="B225" s="94" t="s">
        <v>13</v>
      </c>
    </row>
    <row r="226" spans="1:2" x14ac:dyDescent="0.25">
      <c r="A226" s="94" t="s">
        <v>238</v>
      </c>
      <c r="B226" s="94" t="s">
        <v>17</v>
      </c>
    </row>
    <row r="227" spans="1:2" x14ac:dyDescent="0.25">
      <c r="A227" s="94" t="s">
        <v>239</v>
      </c>
      <c r="B227" s="94" t="s">
        <v>13</v>
      </c>
    </row>
    <row r="228" spans="1:2" x14ac:dyDescent="0.25">
      <c r="A228" s="94" t="s">
        <v>240</v>
      </c>
      <c r="B228" s="94" t="s">
        <v>13</v>
      </c>
    </row>
    <row r="229" spans="1:2" x14ac:dyDescent="0.25">
      <c r="A229" s="94" t="s">
        <v>241</v>
      </c>
      <c r="B229" s="94" t="s">
        <v>13</v>
      </c>
    </row>
    <row r="230" spans="1:2" x14ac:dyDescent="0.25">
      <c r="A230" s="94" t="s">
        <v>242</v>
      </c>
      <c r="B230" s="94" t="s">
        <v>17</v>
      </c>
    </row>
    <row r="231" spans="1:2" x14ac:dyDescent="0.25">
      <c r="A231" s="94" t="s">
        <v>243</v>
      </c>
      <c r="B231" s="94" t="s">
        <v>13</v>
      </c>
    </row>
    <row r="232" spans="1:2" x14ac:dyDescent="0.25">
      <c r="A232" s="94" t="s">
        <v>244</v>
      </c>
      <c r="B232" s="94" t="s">
        <v>13</v>
      </c>
    </row>
    <row r="233" spans="1:2" x14ac:dyDescent="0.25">
      <c r="A233" s="94" t="s">
        <v>245</v>
      </c>
      <c r="B233" s="94" t="s">
        <v>13</v>
      </c>
    </row>
    <row r="234" spans="1:2" x14ac:dyDescent="0.25">
      <c r="A234" s="94" t="s">
        <v>246</v>
      </c>
      <c r="B234" s="94" t="s">
        <v>13</v>
      </c>
    </row>
    <row r="235" spans="1:2" x14ac:dyDescent="0.25">
      <c r="A235" s="94" t="s">
        <v>247</v>
      </c>
      <c r="B235" s="94" t="s">
        <v>13</v>
      </c>
    </row>
    <row r="236" spans="1:2" x14ac:dyDescent="0.25">
      <c r="A236" s="94" t="s">
        <v>248</v>
      </c>
      <c r="B236" s="94" t="s">
        <v>17</v>
      </c>
    </row>
    <row r="237" spans="1:2" x14ac:dyDescent="0.25">
      <c r="A237" s="94" t="s">
        <v>249</v>
      </c>
      <c r="B237" s="94" t="s">
        <v>17</v>
      </c>
    </row>
    <row r="238" spans="1:2" x14ac:dyDescent="0.25">
      <c r="A238" s="94" t="s">
        <v>250</v>
      </c>
      <c r="B238" s="94" t="s">
        <v>17</v>
      </c>
    </row>
    <row r="239" spans="1:2" x14ac:dyDescent="0.25">
      <c r="A239" s="94" t="s">
        <v>251</v>
      </c>
      <c r="B239" s="94" t="s">
        <v>13</v>
      </c>
    </row>
    <row r="240" spans="1:2" x14ac:dyDescent="0.25">
      <c r="A240" s="94" t="s">
        <v>252</v>
      </c>
      <c r="B240" s="94" t="s">
        <v>13</v>
      </c>
    </row>
    <row r="241" spans="1:2" x14ac:dyDescent="0.25">
      <c r="A241" s="94" t="s">
        <v>253</v>
      </c>
      <c r="B241" s="94" t="s">
        <v>17</v>
      </c>
    </row>
    <row r="242" spans="1:2" x14ac:dyDescent="0.25">
      <c r="A242" s="94" t="s">
        <v>254</v>
      </c>
      <c r="B242" s="94" t="s">
        <v>13</v>
      </c>
    </row>
    <row r="243" spans="1:2" x14ac:dyDescent="0.25">
      <c r="A243" s="94" t="s">
        <v>255</v>
      </c>
      <c r="B243" s="94" t="s">
        <v>17</v>
      </c>
    </row>
    <row r="244" spans="1:2" x14ac:dyDescent="0.25">
      <c r="A244" s="94" t="s">
        <v>256</v>
      </c>
      <c r="B244" s="94" t="s">
        <v>17</v>
      </c>
    </row>
    <row r="245" spans="1:2" x14ac:dyDescent="0.25">
      <c r="A245" s="94" t="s">
        <v>257</v>
      </c>
      <c r="B245" s="94" t="s">
        <v>13</v>
      </c>
    </row>
    <row r="246" spans="1:2" x14ac:dyDescent="0.25">
      <c r="A246" s="94" t="s">
        <v>258</v>
      </c>
      <c r="B246" s="94" t="s">
        <v>13</v>
      </c>
    </row>
    <row r="247" spans="1:2" x14ac:dyDescent="0.25">
      <c r="A247" s="94" t="s">
        <v>259</v>
      </c>
      <c r="B247" s="94" t="s">
        <v>13</v>
      </c>
    </row>
    <row r="248" spans="1:2" x14ac:dyDescent="0.25">
      <c r="A248" s="94" t="s">
        <v>260</v>
      </c>
      <c r="B248" s="94" t="s">
        <v>13</v>
      </c>
    </row>
    <row r="249" spans="1:2" x14ac:dyDescent="0.25">
      <c r="A249" s="94" t="s">
        <v>261</v>
      </c>
      <c r="B249" s="94" t="s">
        <v>13</v>
      </c>
    </row>
    <row r="250" spans="1:2" x14ac:dyDescent="0.25">
      <c r="A250" s="94" t="s">
        <v>262</v>
      </c>
      <c r="B250" s="94" t="s">
        <v>13</v>
      </c>
    </row>
  </sheetData>
  <sheetProtection algorithmName="SHA-512" hashValue="dHBp07wiheoAcoB9dX0JHypcjOqEXzLtt09ko5HlKXyxqmGYTE92LaZC1qbg0Z4mGrOCapaDHMMapK2SuPm0hg==" saltValue="MEaPZRf5/yTf52cD9zcN8A==" spinCount="100000" sheet="1" objects="1" scenarios="1"/>
  <pageMargins left="0.7" right="0.7" top="0.75" bottom="0.75" header="0.3" footer="0.3"/>
  <pageSetup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Z151"/>
  <sheetViews>
    <sheetView topLeftCell="A40" zoomScaleNormal="100" workbookViewId="0">
      <selection activeCell="L28" sqref="L28"/>
    </sheetView>
  </sheetViews>
  <sheetFormatPr defaultColWidth="70.42578125" defaultRowHeight="15" x14ac:dyDescent="0.25"/>
  <cols>
    <col min="1" max="1" width="7.85546875" style="53" customWidth="1"/>
    <col min="2" max="2" width="73.85546875" style="1" customWidth="1"/>
    <col min="3" max="3" width="7.28515625" style="1" bestFit="1" customWidth="1"/>
    <col min="4" max="4" width="81.28515625" style="1" customWidth="1"/>
    <col min="5" max="5" width="3.140625" style="53" customWidth="1"/>
    <col min="6" max="6" width="7.5703125" style="53" customWidth="1"/>
    <col min="7" max="7" width="6.140625" style="1" customWidth="1"/>
    <col min="8" max="9" width="17" style="1" customWidth="1"/>
    <col min="10" max="10" width="87.140625" style="1" customWidth="1"/>
    <col min="11" max="11" width="6.140625" style="1" customWidth="1"/>
    <col min="12" max="16384" width="70.42578125" style="1"/>
  </cols>
  <sheetData>
    <row r="1" spans="2:21" s="53" customFormat="1" x14ac:dyDescent="0.25"/>
    <row r="2" spans="2:21" s="52" customFormat="1" ht="36" customHeight="1" x14ac:dyDescent="0.25">
      <c r="D2" s="53" t="s">
        <v>263</v>
      </c>
    </row>
    <row r="3" spans="2:21" ht="54.75" customHeight="1" thickBot="1" x14ac:dyDescent="0.3">
      <c r="B3" s="126" t="s">
        <v>264</v>
      </c>
      <c r="C3" s="127"/>
      <c r="D3" s="128"/>
      <c r="G3" s="53"/>
      <c r="I3" s="53"/>
      <c r="J3" s="53"/>
      <c r="K3" s="53"/>
      <c r="L3" s="53"/>
      <c r="M3" s="53"/>
      <c r="N3" s="53"/>
      <c r="O3" s="53"/>
      <c r="P3" s="53"/>
      <c r="Q3" s="53"/>
      <c r="R3" s="53"/>
      <c r="S3" s="53"/>
    </row>
    <row r="4" spans="2:21" ht="27" thickBot="1" x14ac:dyDescent="0.3">
      <c r="B4" s="129" t="s">
        <v>265</v>
      </c>
      <c r="C4" s="130"/>
      <c r="D4" s="131"/>
      <c r="G4" s="53"/>
      <c r="H4" s="53"/>
      <c r="I4" s="53"/>
      <c r="J4" s="53"/>
      <c r="K4" s="53"/>
      <c r="L4" s="53"/>
      <c r="M4" s="53"/>
      <c r="N4" s="53"/>
      <c r="O4" s="53"/>
      <c r="P4" s="53"/>
      <c r="Q4" s="53"/>
      <c r="R4" s="53"/>
      <c r="S4" s="53"/>
      <c r="T4" s="53"/>
      <c r="U4" s="53"/>
    </row>
    <row r="5" spans="2:21" ht="19.5" thickBot="1" x14ac:dyDescent="0.3">
      <c r="B5" s="55" t="s">
        <v>266</v>
      </c>
      <c r="C5" s="56"/>
      <c r="D5" s="89" t="s">
        <v>267</v>
      </c>
      <c r="G5" s="53"/>
      <c r="H5" s="53"/>
      <c r="I5" s="53"/>
      <c r="J5" s="53"/>
      <c r="K5" s="53"/>
      <c r="L5" s="53"/>
      <c r="M5" s="53"/>
      <c r="N5" s="53"/>
      <c r="O5" s="53"/>
      <c r="P5" s="53"/>
      <c r="Q5" s="53"/>
      <c r="R5" s="53"/>
      <c r="S5" s="53"/>
      <c r="T5" s="53"/>
      <c r="U5" s="53"/>
    </row>
    <row r="6" spans="2:21" ht="19.5" thickBot="1" x14ac:dyDescent="0.3">
      <c r="B6" s="57" t="s">
        <v>268</v>
      </c>
      <c r="C6" s="58"/>
      <c r="D6" s="89" t="s">
        <v>268</v>
      </c>
      <c r="G6" s="53"/>
      <c r="H6" s="53"/>
      <c r="I6" s="53"/>
      <c r="J6" s="53"/>
      <c r="K6" s="53"/>
      <c r="L6" s="53"/>
      <c r="M6" s="53"/>
      <c r="N6" s="53"/>
      <c r="O6" s="53"/>
      <c r="P6" s="53"/>
      <c r="Q6" s="53"/>
      <c r="R6" s="53"/>
      <c r="S6" s="53"/>
      <c r="T6" s="53"/>
      <c r="U6" s="53"/>
    </row>
    <row r="7" spans="2:21" ht="19.5" thickBot="1" x14ac:dyDescent="0.3">
      <c r="B7" s="57" t="s">
        <v>269</v>
      </c>
      <c r="C7" s="58"/>
      <c r="D7" s="90" t="s">
        <v>270</v>
      </c>
      <c r="G7" s="53"/>
      <c r="H7" s="53"/>
      <c r="I7" s="53"/>
      <c r="J7" s="53"/>
      <c r="K7" s="53"/>
      <c r="L7" s="53"/>
      <c r="M7" s="53"/>
      <c r="N7" s="53"/>
      <c r="O7" s="53"/>
      <c r="P7" s="53"/>
      <c r="Q7" s="53"/>
      <c r="R7" s="53"/>
      <c r="S7" s="53"/>
      <c r="T7" s="53"/>
      <c r="U7" s="53"/>
    </row>
    <row r="8" spans="2:21" ht="19.5" thickBot="1" x14ac:dyDescent="0.3">
      <c r="B8" s="57" t="s">
        <v>271</v>
      </c>
      <c r="C8" s="58"/>
      <c r="D8" s="91" t="s">
        <v>272</v>
      </c>
      <c r="G8" s="53"/>
      <c r="H8" s="53"/>
      <c r="I8" s="53"/>
      <c r="J8" s="53"/>
      <c r="K8" s="53"/>
      <c r="L8" s="53"/>
      <c r="M8" s="53"/>
      <c r="N8" s="53"/>
      <c r="O8" s="53"/>
      <c r="P8" s="53"/>
      <c r="Q8" s="53"/>
      <c r="R8" s="53"/>
      <c r="S8" s="53"/>
      <c r="T8" s="53"/>
      <c r="U8" s="53"/>
    </row>
    <row r="9" spans="2:21" ht="19.5" thickBot="1" x14ac:dyDescent="0.3">
      <c r="B9" s="57" t="s">
        <v>273</v>
      </c>
      <c r="C9" s="58"/>
      <c r="D9" s="90" t="s">
        <v>270</v>
      </c>
      <c r="G9" s="53"/>
      <c r="H9" s="53"/>
      <c r="I9" s="53"/>
      <c r="J9" s="53"/>
      <c r="K9" s="53"/>
      <c r="L9" s="53"/>
      <c r="M9" s="53"/>
      <c r="N9" s="53"/>
      <c r="O9" s="53"/>
      <c r="P9" s="53"/>
      <c r="Q9" s="53"/>
      <c r="R9" s="53"/>
      <c r="S9" s="53"/>
      <c r="T9" s="53"/>
      <c r="U9" s="53"/>
    </row>
    <row r="10" spans="2:21" ht="18.75" x14ac:dyDescent="0.25">
      <c r="B10" s="59" t="s">
        <v>274</v>
      </c>
      <c r="C10" s="59"/>
      <c r="D10" s="137"/>
      <c r="G10" s="53"/>
      <c r="H10" s="53"/>
      <c r="I10" s="53"/>
      <c r="J10" s="53"/>
      <c r="K10" s="53"/>
      <c r="L10" s="53"/>
      <c r="M10" s="53"/>
      <c r="N10" s="53"/>
      <c r="O10" s="53"/>
      <c r="P10" s="53"/>
      <c r="Q10" s="53"/>
      <c r="R10" s="53"/>
      <c r="S10" s="53"/>
      <c r="T10" s="53"/>
      <c r="U10" s="53"/>
    </row>
    <row r="11" spans="2:21" ht="15.75" customHeight="1" thickBot="1" x14ac:dyDescent="0.3">
      <c r="B11" s="60" t="s">
        <v>275</v>
      </c>
      <c r="C11" s="60"/>
      <c r="D11" s="138"/>
      <c r="G11" s="53"/>
      <c r="H11" s="53"/>
      <c r="I11" s="53"/>
      <c r="J11" s="53"/>
      <c r="K11" s="53"/>
      <c r="L11" s="53"/>
      <c r="M11" s="53"/>
      <c r="N11" s="53"/>
      <c r="O11" s="53"/>
      <c r="P11" s="53"/>
      <c r="Q11" s="53"/>
      <c r="R11" s="53"/>
      <c r="S11" s="53"/>
      <c r="T11" s="53"/>
      <c r="U11" s="53"/>
    </row>
    <row r="12" spans="2:21" ht="18.75" x14ac:dyDescent="0.25">
      <c r="B12" s="59" t="s">
        <v>276</v>
      </c>
      <c r="C12" s="59"/>
      <c r="D12" s="139"/>
      <c r="G12" s="53"/>
      <c r="H12" s="53"/>
      <c r="I12" s="53"/>
      <c r="J12" s="53"/>
      <c r="K12" s="53"/>
      <c r="L12" s="53"/>
      <c r="M12" s="53"/>
      <c r="N12" s="53"/>
      <c r="O12" s="53"/>
      <c r="P12" s="53"/>
      <c r="Q12" s="53"/>
      <c r="R12" s="53"/>
      <c r="S12" s="53"/>
      <c r="T12" s="53"/>
      <c r="U12" s="53"/>
    </row>
    <row r="13" spans="2:21" ht="15.75" customHeight="1" thickBot="1" x14ac:dyDescent="0.3">
      <c r="B13" s="61" t="s">
        <v>277</v>
      </c>
      <c r="C13" s="61"/>
      <c r="D13" s="140"/>
      <c r="G13" s="53"/>
      <c r="H13" s="53"/>
      <c r="I13" s="53"/>
      <c r="J13" s="53"/>
      <c r="K13" s="53"/>
      <c r="L13" s="53"/>
      <c r="M13" s="53"/>
      <c r="N13" s="53"/>
      <c r="O13" s="53"/>
      <c r="P13" s="53"/>
      <c r="Q13" s="53"/>
      <c r="R13" s="53"/>
      <c r="S13" s="53"/>
      <c r="T13" s="53"/>
      <c r="U13" s="53"/>
    </row>
    <row r="14" spans="2:21" ht="27" thickBot="1" x14ac:dyDescent="0.3">
      <c r="B14" s="79"/>
      <c r="C14" s="77"/>
      <c r="D14" s="78"/>
      <c r="G14" s="53"/>
      <c r="H14" s="53"/>
      <c r="I14" s="53"/>
      <c r="J14" s="53"/>
      <c r="K14" s="53"/>
      <c r="L14" s="53"/>
      <c r="M14" s="53"/>
      <c r="N14" s="53"/>
      <c r="O14" s="53"/>
      <c r="P14" s="53"/>
      <c r="Q14" s="53"/>
      <c r="R14" s="53"/>
      <c r="S14" s="53"/>
      <c r="T14" s="53"/>
      <c r="U14" s="53"/>
    </row>
    <row r="15" spans="2:21" ht="18.75" x14ac:dyDescent="0.25">
      <c r="B15" s="80" t="s">
        <v>278</v>
      </c>
      <c r="C15" s="62"/>
      <c r="D15" s="72" t="s">
        <v>279</v>
      </c>
      <c r="G15" s="53"/>
      <c r="H15" s="53"/>
      <c r="I15" s="53"/>
      <c r="J15" s="53"/>
      <c r="K15" s="53"/>
      <c r="L15" s="53"/>
      <c r="M15" s="53"/>
      <c r="N15" s="53"/>
      <c r="O15" s="53"/>
      <c r="P15" s="53"/>
      <c r="Q15" s="53"/>
      <c r="R15" s="53"/>
      <c r="S15" s="53"/>
      <c r="T15" s="53"/>
      <c r="U15" s="53"/>
    </row>
    <row r="16" spans="2:21" ht="29.25" customHeight="1" x14ac:dyDescent="0.25">
      <c r="B16" s="133" t="s">
        <v>280</v>
      </c>
      <c r="C16" s="63" t="s">
        <v>281</v>
      </c>
      <c r="D16" s="51"/>
      <c r="G16" s="53"/>
      <c r="H16" s="53"/>
      <c r="I16" s="53"/>
      <c r="J16" s="53"/>
      <c r="K16" s="53"/>
      <c r="L16" s="53"/>
      <c r="M16" s="53"/>
      <c r="N16" s="53"/>
      <c r="O16" s="53"/>
      <c r="P16" s="53"/>
      <c r="Q16" s="53"/>
      <c r="R16" s="53"/>
      <c r="S16" s="53"/>
      <c r="T16" s="53"/>
      <c r="U16" s="53"/>
    </row>
    <row r="17" spans="2:26" ht="19.5" thickBot="1" x14ac:dyDescent="0.3">
      <c r="B17" s="134"/>
      <c r="C17" s="64" t="s">
        <v>282</v>
      </c>
      <c r="D17" s="51"/>
      <c r="G17" s="53"/>
      <c r="H17" s="53"/>
      <c r="I17" s="53"/>
      <c r="J17" s="53"/>
      <c r="K17" s="53"/>
      <c r="L17" s="53"/>
      <c r="M17" s="53"/>
      <c r="N17" s="53"/>
      <c r="O17" s="53"/>
      <c r="P17" s="53"/>
      <c r="Q17" s="53"/>
      <c r="R17" s="53"/>
      <c r="S17" s="53"/>
      <c r="T17" s="53"/>
      <c r="U17" s="53"/>
    </row>
    <row r="18" spans="2:26" ht="19.5" thickBot="1" x14ac:dyDescent="0.3">
      <c r="B18" s="59" t="s">
        <v>283</v>
      </c>
      <c r="C18" s="65"/>
      <c r="D18" s="72"/>
      <c r="G18" s="53"/>
      <c r="H18" s="53"/>
      <c r="I18" s="53"/>
      <c r="J18" s="53"/>
      <c r="K18" s="53"/>
      <c r="L18" s="53"/>
      <c r="M18" s="53"/>
      <c r="N18" s="53"/>
      <c r="O18" s="53"/>
      <c r="P18" s="53"/>
      <c r="Q18" s="53"/>
      <c r="R18" s="53"/>
      <c r="S18" s="53"/>
      <c r="T18" s="53"/>
      <c r="U18" s="53"/>
    </row>
    <row r="19" spans="2:26" ht="18.75" x14ac:dyDescent="0.25">
      <c r="B19" s="133" t="s">
        <v>284</v>
      </c>
      <c r="C19" s="66" t="s">
        <v>281</v>
      </c>
      <c r="D19" s="39"/>
      <c r="G19" s="53"/>
      <c r="H19" s="53"/>
      <c r="I19" s="53"/>
      <c r="J19" s="53"/>
      <c r="K19" s="53"/>
      <c r="L19" s="53"/>
      <c r="M19" s="53"/>
      <c r="N19" s="53"/>
      <c r="O19" s="53"/>
      <c r="P19" s="53"/>
      <c r="Q19" s="53"/>
      <c r="R19" s="53"/>
      <c r="S19" s="53"/>
      <c r="T19" s="53"/>
      <c r="U19" s="53"/>
    </row>
    <row r="20" spans="2:26" ht="19.5" thickBot="1" x14ac:dyDescent="0.3">
      <c r="B20" s="134"/>
      <c r="C20" s="57" t="s">
        <v>282</v>
      </c>
      <c r="D20" s="86"/>
      <c r="G20" s="53"/>
      <c r="H20" s="53"/>
      <c r="I20" s="53"/>
      <c r="J20" s="53"/>
      <c r="K20" s="53"/>
      <c r="L20" s="53"/>
      <c r="M20" s="53"/>
      <c r="N20" s="53"/>
      <c r="O20" s="53"/>
      <c r="P20" s="53"/>
      <c r="Q20" s="53"/>
      <c r="R20" s="53"/>
      <c r="S20" s="53"/>
      <c r="T20" s="53"/>
      <c r="U20" s="53"/>
    </row>
    <row r="21" spans="2:26" ht="18.75" x14ac:dyDescent="0.25">
      <c r="B21" s="59" t="s">
        <v>285</v>
      </c>
      <c r="C21" s="59"/>
      <c r="D21" s="73" t="s">
        <v>286</v>
      </c>
      <c r="G21" s="53"/>
      <c r="H21" s="53"/>
      <c r="I21" s="53"/>
      <c r="J21" s="53"/>
      <c r="K21" s="53"/>
      <c r="L21" s="53"/>
      <c r="M21" s="53"/>
      <c r="N21" s="53"/>
      <c r="O21" s="53"/>
      <c r="P21" s="53"/>
      <c r="Q21" s="53"/>
      <c r="R21" s="53"/>
      <c r="S21" s="53"/>
      <c r="T21" s="53"/>
      <c r="U21" s="53"/>
    </row>
    <row r="22" spans="2:26" ht="24" customHeight="1" thickBot="1" x14ac:dyDescent="0.3">
      <c r="B22" s="67" t="s">
        <v>287</v>
      </c>
      <c r="C22" s="68"/>
      <c r="D22" s="46" t="s">
        <v>288</v>
      </c>
      <c r="E22" s="54"/>
      <c r="G22" s="53"/>
      <c r="H22" s="53"/>
      <c r="I22" s="53"/>
      <c r="J22" s="53"/>
      <c r="K22" s="53"/>
      <c r="L22" s="53"/>
      <c r="M22" s="53"/>
      <c r="N22" s="53"/>
      <c r="O22" s="53"/>
      <c r="P22" s="53"/>
      <c r="Q22" s="53"/>
      <c r="R22" s="53"/>
      <c r="S22" s="53"/>
      <c r="T22" s="53"/>
      <c r="U22" s="53"/>
    </row>
    <row r="23" spans="2:26" ht="18.75" x14ac:dyDescent="0.25">
      <c r="B23" s="59" t="s">
        <v>289</v>
      </c>
      <c r="C23" s="62"/>
      <c r="D23" s="72" t="s">
        <v>279</v>
      </c>
      <c r="G23" s="53"/>
      <c r="H23" s="53"/>
      <c r="I23" s="53"/>
      <c r="J23" s="53"/>
      <c r="K23" s="53"/>
      <c r="L23" s="53"/>
      <c r="M23" s="53"/>
      <c r="N23" s="53"/>
      <c r="O23" s="53"/>
      <c r="P23" s="53"/>
      <c r="Q23" s="53"/>
      <c r="R23" s="53"/>
      <c r="S23" s="53"/>
      <c r="T23" s="53"/>
      <c r="U23" s="53"/>
    </row>
    <row r="24" spans="2:26" ht="18.75" x14ac:dyDescent="0.25">
      <c r="B24" s="135" t="s">
        <v>290</v>
      </c>
      <c r="C24" s="63" t="s">
        <v>281</v>
      </c>
      <c r="D24" s="51"/>
      <c r="G24" s="53"/>
      <c r="H24" s="53"/>
      <c r="I24" s="53"/>
      <c r="J24" s="53"/>
      <c r="K24" s="53"/>
      <c r="L24" s="53"/>
      <c r="M24" s="53"/>
      <c r="N24" s="53"/>
      <c r="O24" s="53"/>
      <c r="P24" s="53"/>
      <c r="Q24" s="53"/>
      <c r="R24" s="53"/>
      <c r="S24" s="53"/>
      <c r="T24" s="53"/>
      <c r="U24" s="53"/>
    </row>
    <row r="25" spans="2:26" ht="19.5" thickBot="1" x14ac:dyDescent="0.3">
      <c r="B25" s="136"/>
      <c r="C25" s="64" t="s">
        <v>282</v>
      </c>
      <c r="D25" s="51"/>
      <c r="G25" s="81"/>
      <c r="H25" s="81"/>
      <c r="I25" s="81"/>
      <c r="J25" s="81"/>
      <c r="K25" s="81"/>
      <c r="L25" s="53"/>
      <c r="M25" s="53"/>
      <c r="N25" s="53"/>
      <c r="O25" s="53"/>
      <c r="P25" s="53"/>
      <c r="Q25" s="53"/>
      <c r="R25" s="53"/>
      <c r="S25" s="53"/>
      <c r="T25" s="53"/>
      <c r="U25" s="53"/>
      <c r="V25" s="53"/>
      <c r="W25" s="53"/>
      <c r="X25" s="53"/>
      <c r="Y25" s="53"/>
      <c r="Z25" s="53"/>
    </row>
    <row r="26" spans="2:26" ht="19.5" thickBot="1" x14ac:dyDescent="0.3">
      <c r="B26" s="59" t="s">
        <v>291</v>
      </c>
      <c r="C26" s="59"/>
      <c r="D26" s="73" t="s">
        <v>286</v>
      </c>
      <c r="G26" s="81"/>
      <c r="H26" s="132" t="s">
        <v>292</v>
      </c>
      <c r="I26" s="132"/>
      <c r="J26" s="132"/>
      <c r="K26" s="81"/>
      <c r="L26" s="53"/>
      <c r="M26" s="53"/>
      <c r="N26" s="53"/>
      <c r="O26" s="53"/>
      <c r="P26" s="53"/>
      <c r="Q26" s="53"/>
      <c r="R26" s="53"/>
      <c r="S26" s="53"/>
      <c r="T26" s="53"/>
      <c r="U26" s="53"/>
      <c r="V26" s="53"/>
      <c r="W26" s="53"/>
      <c r="X26" s="53"/>
      <c r="Y26" s="53"/>
      <c r="Z26" s="53"/>
    </row>
    <row r="27" spans="2:26" ht="24" customHeight="1" thickBot="1" x14ac:dyDescent="0.3">
      <c r="B27" s="67" t="s">
        <v>293</v>
      </c>
      <c r="C27" s="68"/>
      <c r="D27" s="44" t="s">
        <v>294</v>
      </c>
      <c r="G27" s="81"/>
      <c r="H27" s="143" t="s">
        <v>295</v>
      </c>
      <c r="I27" s="144"/>
      <c r="J27" s="145"/>
      <c r="K27" s="81"/>
      <c r="L27" s="53"/>
      <c r="M27" s="53"/>
      <c r="N27" s="53"/>
      <c r="O27" s="53"/>
      <c r="P27" s="53"/>
      <c r="Q27" s="53"/>
      <c r="R27" s="53"/>
      <c r="S27" s="53"/>
      <c r="T27" s="53"/>
      <c r="U27" s="53"/>
      <c r="V27" s="53"/>
      <c r="W27" s="53"/>
      <c r="X27" s="53"/>
      <c r="Y27" s="53"/>
      <c r="Z27" s="53"/>
    </row>
    <row r="28" spans="2:26" ht="18.75" x14ac:dyDescent="0.25">
      <c r="B28" s="59" t="s">
        <v>296</v>
      </c>
      <c r="C28" s="59"/>
      <c r="D28" s="73" t="s">
        <v>286</v>
      </c>
      <c r="G28" s="81"/>
      <c r="H28" s="34" t="s">
        <v>281</v>
      </c>
      <c r="I28" s="37" t="s">
        <v>297</v>
      </c>
      <c r="J28" s="82" t="str">
        <f>CONCATENATE("ISA*00*          *00*          *ZZ*ARIBAUS          *",D35,"*",D37,"*170503*1906*U*00401*000000145*0*T*&gt;~")</f>
        <v>ISA*00*          *00*          *ZZ*ARIBAUS          ***170503*1906*U*00401*000000145*0*T*&gt;~</v>
      </c>
      <c r="K28" s="81"/>
      <c r="L28" s="53"/>
      <c r="M28" s="53"/>
      <c r="N28" s="53"/>
      <c r="O28" s="53"/>
      <c r="P28" s="53"/>
      <c r="Q28" s="53"/>
      <c r="R28" s="53"/>
      <c r="S28" s="53"/>
      <c r="T28" s="53"/>
      <c r="U28" s="53"/>
      <c r="V28" s="53"/>
      <c r="W28" s="53"/>
      <c r="X28" s="53"/>
      <c r="Y28" s="53"/>
      <c r="Z28" s="53"/>
    </row>
    <row r="29" spans="2:26" ht="22.5" customHeight="1" thickBot="1" x14ac:dyDescent="0.3">
      <c r="B29" s="67" t="s">
        <v>298</v>
      </c>
      <c r="C29" s="68"/>
      <c r="D29" s="44" t="s">
        <v>299</v>
      </c>
      <c r="G29" s="81"/>
      <c r="H29" s="35"/>
      <c r="I29" s="38" t="s">
        <v>300</v>
      </c>
      <c r="J29" s="83" t="str">
        <f>CONCATENATE("GS*PO*",D42,"*",D39,"*20170503*190640*000000145*X*004010~")</f>
        <v>GS*PO*AN01….......-T**20170503*190640*000000145*X*004010~</v>
      </c>
      <c r="K29" s="81"/>
      <c r="L29" s="53"/>
      <c r="M29" s="53"/>
      <c r="N29" s="53"/>
      <c r="O29" s="53"/>
      <c r="P29" s="53"/>
      <c r="Q29" s="53"/>
      <c r="R29" s="53"/>
      <c r="S29" s="53"/>
      <c r="T29" s="53"/>
      <c r="U29" s="53"/>
      <c r="V29" s="53"/>
      <c r="W29" s="53"/>
      <c r="X29" s="53"/>
      <c r="Y29" s="53"/>
      <c r="Z29" s="53"/>
    </row>
    <row r="30" spans="2:26" ht="23.25" customHeight="1" x14ac:dyDescent="0.25">
      <c r="B30" s="59" t="s">
        <v>301</v>
      </c>
      <c r="C30" s="59"/>
      <c r="D30" s="73" t="s">
        <v>286</v>
      </c>
      <c r="G30" s="81"/>
      <c r="H30" s="36" t="s">
        <v>282</v>
      </c>
      <c r="I30" s="37" t="s">
        <v>297</v>
      </c>
      <c r="J30" s="82" t="str">
        <f>CONCATENATE("ISA*00*          *00*          *ZZ*ARIBAPUS         *",D36,"*",D38,"*170503*1906*U*00401*000000145*0*P*&gt;~")</f>
        <v>ISA*00*          *00*          *ZZ*ARIBAPUS         ***170503*1906*U*00401*000000145*0*P*&gt;~</v>
      </c>
      <c r="K30" s="81"/>
      <c r="L30" s="53"/>
      <c r="M30" s="53"/>
      <c r="N30" s="53"/>
      <c r="O30" s="53"/>
      <c r="P30" s="53"/>
      <c r="Q30" s="53"/>
      <c r="R30" s="53"/>
      <c r="S30" s="53"/>
      <c r="T30" s="53"/>
      <c r="U30" s="53"/>
      <c r="V30" s="53"/>
      <c r="W30" s="53"/>
      <c r="X30" s="53"/>
      <c r="Y30" s="53"/>
      <c r="Z30" s="53"/>
    </row>
    <row r="31" spans="2:26" ht="22.5" customHeight="1" thickBot="1" x14ac:dyDescent="0.3">
      <c r="B31" s="67" t="s">
        <v>302</v>
      </c>
      <c r="C31" s="68"/>
      <c r="D31" s="44" t="s">
        <v>303</v>
      </c>
      <c r="G31" s="81"/>
      <c r="H31" s="35"/>
      <c r="I31" s="38" t="s">
        <v>300</v>
      </c>
      <c r="J31" s="83" t="str">
        <f>CONCATENATE("GS*PO*",D43,"*",D40,"*20170503*190640*000000145*X*004010~")</f>
        <v>GS*PO*AN01….......**20170503*190640*000000145*X*004010~</v>
      </c>
      <c r="K31" s="81"/>
      <c r="L31" s="53"/>
      <c r="M31" s="53"/>
      <c r="N31" s="53"/>
      <c r="O31" s="53"/>
      <c r="P31" s="53"/>
      <c r="Q31" s="53"/>
      <c r="R31" s="53"/>
      <c r="S31" s="53"/>
      <c r="T31" s="53"/>
      <c r="U31" s="53"/>
      <c r="V31" s="53"/>
      <c r="W31" s="53"/>
      <c r="X31" s="53"/>
      <c r="Y31" s="53"/>
      <c r="Z31" s="53"/>
    </row>
    <row r="32" spans="2:26" ht="19.5" thickBot="1" x14ac:dyDescent="0.3">
      <c r="B32" s="59" t="s">
        <v>304</v>
      </c>
      <c r="C32" s="59"/>
      <c r="D32" s="73" t="s">
        <v>286</v>
      </c>
      <c r="G32" s="81"/>
      <c r="H32" s="132" t="s">
        <v>292</v>
      </c>
      <c r="I32" s="132"/>
      <c r="J32" s="132"/>
      <c r="K32" s="81"/>
      <c r="L32" s="53"/>
      <c r="M32" s="53"/>
      <c r="N32" s="53"/>
      <c r="O32" s="53"/>
      <c r="P32" s="53"/>
      <c r="Q32" s="53"/>
      <c r="R32" s="53"/>
      <c r="S32" s="53"/>
      <c r="T32" s="53"/>
      <c r="U32" s="53"/>
      <c r="V32" s="53"/>
      <c r="W32" s="53"/>
      <c r="X32" s="53"/>
      <c r="Y32" s="53"/>
      <c r="Z32" s="53"/>
    </row>
    <row r="33" spans="2:26" ht="64.5" thickBot="1" x14ac:dyDescent="0.3">
      <c r="B33" s="69" t="s">
        <v>305</v>
      </c>
      <c r="C33" s="68"/>
      <c r="D33" s="88"/>
      <c r="G33" s="81"/>
      <c r="H33" s="146" t="s">
        <v>306</v>
      </c>
      <c r="I33" s="147"/>
      <c r="J33" s="148"/>
      <c r="K33" s="81"/>
      <c r="L33" s="53"/>
      <c r="M33" s="53"/>
      <c r="N33" s="53"/>
      <c r="O33" s="53"/>
      <c r="P33" s="53"/>
      <c r="Q33" s="53"/>
      <c r="R33" s="53"/>
      <c r="S33" s="53"/>
      <c r="T33" s="53"/>
      <c r="U33" s="53"/>
      <c r="V33" s="53"/>
      <c r="W33" s="53"/>
      <c r="X33" s="53"/>
      <c r="Y33" s="53"/>
      <c r="Z33" s="53"/>
    </row>
    <row r="34" spans="2:26" ht="24.75" customHeight="1" x14ac:dyDescent="0.25">
      <c r="B34" s="74" t="s">
        <v>307</v>
      </c>
      <c r="C34" s="70"/>
      <c r="D34" s="72" t="s">
        <v>286</v>
      </c>
      <c r="G34" s="81"/>
      <c r="H34" s="34" t="s">
        <v>281</v>
      </c>
      <c r="I34" s="37" t="s">
        <v>297</v>
      </c>
      <c r="J34" s="82" t="str">
        <f>CONCATENATE("ISA*00*          *00*          *",D35,"*",D37,"*ZZ*ARIBAUS          *170503*1609*U*00401*000000004*0*T*&gt;~")</f>
        <v>ISA*00*          *00*          ***ZZ*ARIBAUS          *170503*1609*U*00401*000000004*0*T*&gt;~</v>
      </c>
      <c r="K34" s="81"/>
      <c r="L34" s="53"/>
      <c r="M34" s="53"/>
      <c r="N34" s="53"/>
      <c r="O34" s="53"/>
      <c r="P34" s="53"/>
      <c r="Q34" s="53"/>
      <c r="R34" s="53"/>
      <c r="S34" s="53"/>
      <c r="T34" s="53"/>
      <c r="U34" s="53"/>
      <c r="V34" s="53"/>
      <c r="W34" s="53"/>
      <c r="X34" s="53"/>
      <c r="Y34" s="53"/>
      <c r="Z34" s="53"/>
    </row>
    <row r="35" spans="2:26" ht="19.5" thickBot="1" x14ac:dyDescent="0.3">
      <c r="B35" s="141"/>
      <c r="C35" s="63" t="s">
        <v>281</v>
      </c>
      <c r="D35" s="47"/>
      <c r="G35" s="81"/>
      <c r="H35" s="35"/>
      <c r="I35" s="38" t="s">
        <v>300</v>
      </c>
      <c r="J35" s="83" t="str">
        <f>CONCATENATE("GS*IN*",D39,"*",D42,"*20170503*1609*4*X*004010~")</f>
        <v>GS*IN**AN01….......-T*20170503*1609*4*X*004010~</v>
      </c>
      <c r="K35" s="81"/>
      <c r="L35" s="53"/>
      <c r="M35" s="53"/>
      <c r="N35" s="53"/>
      <c r="O35" s="53"/>
      <c r="P35" s="53"/>
      <c r="Q35" s="53"/>
      <c r="R35" s="53"/>
      <c r="S35" s="53"/>
      <c r="T35" s="53"/>
      <c r="U35" s="53"/>
      <c r="V35" s="53"/>
      <c r="W35" s="53"/>
      <c r="X35" s="53"/>
      <c r="Y35" s="53"/>
      <c r="Z35" s="53"/>
    </row>
    <row r="36" spans="2:26" ht="19.5" thickBot="1" x14ac:dyDescent="0.3">
      <c r="B36" s="142"/>
      <c r="C36" s="64" t="s">
        <v>282</v>
      </c>
      <c r="D36" s="48"/>
      <c r="G36" s="81"/>
      <c r="H36" s="36" t="s">
        <v>282</v>
      </c>
      <c r="I36" s="37" t="s">
        <v>297</v>
      </c>
      <c r="J36" s="82" t="str">
        <f>CONCATENATE("ISA*00*          *00*          *",D36,"*",D38,"*ZZ*ARIBAPUS         *170503*1609*U*00401*000000004*0*P*&gt;~")</f>
        <v>ISA*00*          *00*          ***ZZ*ARIBAPUS         *170503*1609*U*00401*000000004*0*P*&gt;~</v>
      </c>
      <c r="K36" s="81"/>
      <c r="L36" s="53"/>
      <c r="M36" s="53"/>
      <c r="N36" s="53"/>
      <c r="O36" s="53"/>
      <c r="P36" s="53"/>
      <c r="Q36" s="53"/>
      <c r="R36" s="53"/>
      <c r="S36" s="53"/>
      <c r="T36" s="53"/>
      <c r="U36" s="53"/>
      <c r="V36" s="53"/>
      <c r="W36" s="53"/>
      <c r="X36" s="53"/>
      <c r="Y36" s="53"/>
      <c r="Z36" s="53"/>
    </row>
    <row r="37" spans="2:26" ht="19.5" thickBot="1" x14ac:dyDescent="0.3">
      <c r="B37" s="149" t="s">
        <v>308</v>
      </c>
      <c r="C37" s="66" t="s">
        <v>281</v>
      </c>
      <c r="D37" s="40"/>
      <c r="G37" s="81"/>
      <c r="H37" s="35"/>
      <c r="I37" s="38" t="s">
        <v>300</v>
      </c>
      <c r="J37" s="83" t="str">
        <f>CONCATENATE("GS*IN*",D40,"*",D43,"*20170503*1609*4*X*004010~")</f>
        <v>GS*IN**AN01….......*20170503*1609*4*X*004010~</v>
      </c>
      <c r="K37" s="81"/>
      <c r="L37" s="53"/>
      <c r="M37" s="53"/>
      <c r="N37" s="53"/>
      <c r="O37" s="53"/>
      <c r="P37" s="53"/>
      <c r="Q37" s="53"/>
      <c r="R37" s="53"/>
      <c r="S37" s="53"/>
      <c r="T37" s="53"/>
      <c r="U37" s="53"/>
      <c r="V37" s="53"/>
      <c r="W37" s="53"/>
      <c r="X37" s="53"/>
      <c r="Y37" s="53"/>
      <c r="Z37" s="53"/>
    </row>
    <row r="38" spans="2:26" ht="19.5" thickBot="1" x14ac:dyDescent="0.3">
      <c r="B38" s="150"/>
      <c r="C38" s="57" t="s">
        <v>282</v>
      </c>
      <c r="D38" s="85"/>
      <c r="G38" s="81"/>
      <c r="H38" s="81"/>
      <c r="I38" s="81"/>
      <c r="J38" s="81"/>
      <c r="K38" s="81"/>
      <c r="L38" s="53"/>
      <c r="M38" s="53"/>
      <c r="N38" s="53"/>
      <c r="O38" s="53"/>
      <c r="P38" s="53"/>
      <c r="Q38" s="53"/>
      <c r="R38" s="53"/>
      <c r="S38" s="53"/>
      <c r="T38" s="53"/>
      <c r="U38" s="53"/>
      <c r="V38" s="53"/>
      <c r="W38" s="53"/>
      <c r="X38" s="53"/>
      <c r="Y38" s="53"/>
      <c r="Z38" s="53"/>
    </row>
    <row r="39" spans="2:26" ht="18.75" x14ac:dyDescent="0.25">
      <c r="B39" s="149" t="s">
        <v>309</v>
      </c>
      <c r="C39" s="66" t="s">
        <v>281</v>
      </c>
      <c r="D39" s="40"/>
      <c r="G39" s="53"/>
      <c r="H39" s="53"/>
      <c r="I39" s="53"/>
      <c r="J39" s="53"/>
      <c r="K39" s="53"/>
      <c r="L39" s="53"/>
      <c r="M39" s="53"/>
      <c r="N39" s="53"/>
      <c r="O39" s="53"/>
      <c r="P39" s="53"/>
      <c r="Q39" s="53"/>
      <c r="R39" s="53"/>
      <c r="S39" s="53"/>
      <c r="T39" s="53"/>
      <c r="U39" s="53"/>
      <c r="V39" s="53"/>
      <c r="W39" s="53"/>
      <c r="X39" s="53"/>
      <c r="Y39" s="53"/>
      <c r="Z39" s="53"/>
    </row>
    <row r="40" spans="2:26" ht="24" customHeight="1" thickBot="1" x14ac:dyDescent="0.3">
      <c r="B40" s="150"/>
      <c r="C40" s="57" t="s">
        <v>282</v>
      </c>
      <c r="D40" s="41"/>
      <c r="G40" s="53"/>
      <c r="H40" s="53"/>
      <c r="I40" s="53"/>
      <c r="J40" s="53"/>
      <c r="K40" s="53"/>
      <c r="L40" s="53"/>
      <c r="M40" s="53"/>
      <c r="N40" s="53"/>
      <c r="O40" s="53"/>
      <c r="P40" s="53"/>
    </row>
    <row r="41" spans="2:26" ht="18.75" x14ac:dyDescent="0.25">
      <c r="B41" s="149" t="s">
        <v>310</v>
      </c>
      <c r="C41" s="71"/>
      <c r="D41" s="72" t="s">
        <v>311</v>
      </c>
      <c r="G41" s="53"/>
      <c r="H41" s="53"/>
      <c r="I41" s="53"/>
      <c r="J41" s="53"/>
      <c r="K41" s="53"/>
      <c r="L41" s="53"/>
      <c r="M41" s="53"/>
      <c r="N41" s="53"/>
      <c r="O41" s="53"/>
      <c r="P41" s="53"/>
    </row>
    <row r="42" spans="2:26" ht="18.75" x14ac:dyDescent="0.25">
      <c r="B42" s="151"/>
      <c r="C42" s="63" t="s">
        <v>281</v>
      </c>
      <c r="D42" s="42" t="str">
        <f>Lists!C74</f>
        <v>AN01….......-T</v>
      </c>
      <c r="G42" s="53"/>
      <c r="H42" s="53"/>
      <c r="I42" s="53"/>
      <c r="J42" s="53"/>
      <c r="K42" s="53"/>
      <c r="L42" s="53"/>
      <c r="M42" s="53"/>
      <c r="N42" s="53"/>
      <c r="O42" s="53"/>
      <c r="P42" s="53"/>
    </row>
    <row r="43" spans="2:26" ht="19.5" thickBot="1" x14ac:dyDescent="0.3">
      <c r="B43" s="150"/>
      <c r="C43" s="64" t="s">
        <v>282</v>
      </c>
      <c r="D43" s="43" t="str">
        <f>Lists!C75</f>
        <v>AN01….......</v>
      </c>
      <c r="G43" s="53"/>
      <c r="H43" s="53"/>
      <c r="I43" s="53"/>
      <c r="J43" s="53"/>
      <c r="K43" s="53"/>
      <c r="L43" s="53"/>
      <c r="M43" s="53"/>
      <c r="N43" s="53"/>
      <c r="O43" s="53"/>
      <c r="P43" s="53"/>
    </row>
    <row r="44" spans="2:26" ht="19.5" thickBot="1" x14ac:dyDescent="0.3">
      <c r="B44" s="57" t="s">
        <v>312</v>
      </c>
      <c r="C44" s="58"/>
      <c r="D44" s="44"/>
      <c r="G44" s="53"/>
      <c r="H44" s="53"/>
      <c r="I44" s="53"/>
      <c r="J44" s="53"/>
      <c r="K44" s="53"/>
      <c r="L44" s="53"/>
      <c r="M44" s="53"/>
      <c r="N44" s="53"/>
      <c r="O44" s="53"/>
      <c r="P44" s="53"/>
    </row>
    <row r="45" spans="2:26" ht="19.5" thickBot="1" x14ac:dyDescent="0.3">
      <c r="B45" s="57" t="s">
        <v>313</v>
      </c>
      <c r="C45" s="58"/>
      <c r="D45" s="44"/>
      <c r="G45" s="53"/>
      <c r="H45" s="53"/>
      <c r="I45" s="53"/>
      <c r="J45" s="53"/>
      <c r="K45" s="53"/>
      <c r="L45" s="53"/>
      <c r="M45" s="53"/>
      <c r="N45" s="53"/>
      <c r="O45" s="53"/>
      <c r="P45" s="53"/>
    </row>
    <row r="46" spans="2:26" ht="19.5" thickBot="1" x14ac:dyDescent="0.3">
      <c r="B46" s="57" t="s">
        <v>314</v>
      </c>
      <c r="C46" s="58"/>
      <c r="D46" s="87"/>
      <c r="G46" s="53"/>
      <c r="H46" s="53"/>
      <c r="I46" s="53"/>
      <c r="J46" s="53"/>
      <c r="K46" s="53"/>
      <c r="L46" s="53"/>
      <c r="M46" s="53"/>
      <c r="N46" s="53"/>
      <c r="O46" s="53"/>
      <c r="P46" s="53"/>
    </row>
    <row r="47" spans="2:26" ht="18.75" x14ac:dyDescent="0.25">
      <c r="B47" s="59" t="s">
        <v>315</v>
      </c>
      <c r="C47" s="59"/>
      <c r="D47" s="73" t="s">
        <v>316</v>
      </c>
      <c r="G47" s="53"/>
      <c r="H47" s="53"/>
      <c r="I47" s="53"/>
      <c r="J47" s="53"/>
      <c r="K47" s="53"/>
      <c r="L47" s="53"/>
      <c r="M47" s="53"/>
      <c r="N47" s="53"/>
      <c r="O47" s="53"/>
      <c r="P47" s="53"/>
    </row>
    <row r="48" spans="2:26" ht="49.5" customHeight="1" thickBot="1" x14ac:dyDescent="0.3">
      <c r="B48" s="60" t="s">
        <v>317</v>
      </c>
      <c r="C48" s="60"/>
      <c r="D48" s="45"/>
      <c r="G48" s="53"/>
      <c r="H48" s="53"/>
      <c r="I48" s="53"/>
      <c r="J48" s="53"/>
      <c r="K48" s="53"/>
      <c r="L48" s="53"/>
      <c r="M48" s="53"/>
      <c r="N48" s="53"/>
      <c r="O48" s="53"/>
      <c r="P48" s="53"/>
    </row>
    <row r="49" spans="2:16" ht="18.75" x14ac:dyDescent="0.25">
      <c r="B49" s="59" t="s">
        <v>318</v>
      </c>
      <c r="C49" s="59"/>
      <c r="D49" s="73" t="s">
        <v>316</v>
      </c>
      <c r="G49" s="53"/>
      <c r="H49" s="53"/>
      <c r="I49" s="53"/>
      <c r="J49" s="53"/>
      <c r="K49" s="53"/>
      <c r="L49" s="53"/>
      <c r="M49" s="53"/>
      <c r="N49" s="53"/>
      <c r="O49" s="53"/>
      <c r="P49" s="53"/>
    </row>
    <row r="50" spans="2:16" ht="48.75" customHeight="1" thickBot="1" x14ac:dyDescent="0.3">
      <c r="B50" s="60" t="s">
        <v>319</v>
      </c>
      <c r="C50" s="60"/>
      <c r="D50" s="45"/>
      <c r="G50" s="53"/>
      <c r="H50" s="53"/>
      <c r="I50" s="53"/>
      <c r="J50" s="53"/>
      <c r="K50" s="53"/>
      <c r="L50" s="53"/>
      <c r="M50" s="53"/>
      <c r="N50" s="53"/>
      <c r="O50" s="53"/>
      <c r="P50" s="53"/>
    </row>
    <row r="51" spans="2:16" ht="27" thickBot="1" x14ac:dyDescent="0.3">
      <c r="B51" s="129" t="s">
        <v>320</v>
      </c>
      <c r="C51" s="130"/>
      <c r="D51" s="131"/>
      <c r="G51" s="53"/>
      <c r="H51" s="53"/>
      <c r="I51" s="53"/>
      <c r="J51" s="53"/>
      <c r="K51" s="53"/>
      <c r="L51" s="53"/>
      <c r="M51" s="53"/>
      <c r="N51" s="53"/>
      <c r="O51" s="53"/>
      <c r="P51" s="53"/>
    </row>
    <row r="52" spans="2:16" ht="27" thickBot="1" x14ac:dyDescent="0.3">
      <c r="B52" s="129" t="s">
        <v>321</v>
      </c>
      <c r="C52" s="130"/>
      <c r="D52" s="131"/>
      <c r="G52" s="53"/>
      <c r="H52" s="53"/>
      <c r="I52" s="53"/>
      <c r="J52" s="53"/>
      <c r="K52" s="53"/>
      <c r="L52" s="53"/>
      <c r="M52" s="53"/>
      <c r="N52" s="53"/>
      <c r="O52" s="53"/>
      <c r="P52" s="53"/>
    </row>
    <row r="53" spans="2:16" x14ac:dyDescent="0.25">
      <c r="B53" s="53"/>
      <c r="C53" s="53"/>
      <c r="D53" s="53"/>
      <c r="G53" s="53"/>
      <c r="H53" s="53"/>
      <c r="I53" s="53"/>
      <c r="J53" s="53"/>
      <c r="K53" s="53"/>
      <c r="L53" s="53"/>
      <c r="M53" s="53"/>
      <c r="N53" s="53"/>
      <c r="O53" s="53"/>
      <c r="P53" s="53"/>
    </row>
    <row r="54" spans="2:16" x14ac:dyDescent="0.25">
      <c r="B54" s="53"/>
      <c r="C54" s="53"/>
      <c r="D54" s="53"/>
      <c r="G54" s="53"/>
      <c r="H54" s="53"/>
      <c r="I54" s="53"/>
      <c r="J54" s="53"/>
      <c r="K54" s="53"/>
      <c r="L54" s="53"/>
      <c r="M54" s="53"/>
      <c r="N54" s="53"/>
      <c r="O54" s="53"/>
      <c r="P54" s="53"/>
    </row>
    <row r="55" spans="2:16" x14ac:dyDescent="0.25">
      <c r="B55" s="53"/>
      <c r="C55" s="53"/>
      <c r="D55" s="53"/>
      <c r="G55" s="53"/>
      <c r="H55" s="53"/>
      <c r="I55" s="53"/>
      <c r="J55" s="53"/>
      <c r="K55" s="53"/>
      <c r="L55" s="53"/>
      <c r="M55" s="53"/>
      <c r="N55" s="53"/>
      <c r="O55" s="53"/>
      <c r="P55" s="53"/>
    </row>
    <row r="56" spans="2:16" x14ac:dyDescent="0.25">
      <c r="B56" s="53"/>
      <c r="C56" s="53"/>
      <c r="D56" s="53"/>
      <c r="G56" s="53"/>
      <c r="H56" s="53"/>
      <c r="I56" s="53"/>
      <c r="J56" s="53"/>
      <c r="K56" s="53"/>
      <c r="L56" s="53"/>
      <c r="M56" s="53"/>
      <c r="N56" s="53"/>
      <c r="O56" s="53"/>
      <c r="P56" s="53"/>
    </row>
    <row r="57" spans="2:16" x14ac:dyDescent="0.25">
      <c r="B57" s="53"/>
      <c r="C57" s="53"/>
      <c r="D57" s="53"/>
      <c r="G57" s="53"/>
      <c r="H57" s="53"/>
      <c r="I57" s="53"/>
      <c r="J57" s="53"/>
      <c r="K57" s="53"/>
      <c r="L57" s="53"/>
      <c r="M57" s="53"/>
      <c r="N57" s="53"/>
      <c r="O57" s="53"/>
      <c r="P57" s="53"/>
    </row>
    <row r="58" spans="2:16" x14ac:dyDescent="0.25">
      <c r="B58" s="53"/>
      <c r="C58" s="53"/>
      <c r="D58" s="53"/>
      <c r="G58" s="53"/>
      <c r="H58" s="53"/>
      <c r="I58" s="53"/>
      <c r="J58" s="53"/>
      <c r="K58" s="53"/>
      <c r="L58" s="53"/>
      <c r="M58" s="53"/>
      <c r="N58" s="53"/>
      <c r="O58" s="53"/>
      <c r="P58" s="53"/>
    </row>
    <row r="59" spans="2:16" x14ac:dyDescent="0.25">
      <c r="B59" s="53"/>
      <c r="C59" s="53"/>
      <c r="D59" s="53"/>
      <c r="G59" s="53"/>
      <c r="H59" s="53"/>
      <c r="I59" s="53"/>
      <c r="J59" s="53"/>
      <c r="K59" s="53"/>
      <c r="L59" s="53"/>
      <c r="M59" s="53"/>
      <c r="N59" s="53"/>
      <c r="O59" s="53"/>
      <c r="P59" s="53"/>
    </row>
    <row r="60" spans="2:16" x14ac:dyDescent="0.25">
      <c r="B60" s="53"/>
      <c r="C60" s="53"/>
      <c r="D60" s="53"/>
      <c r="G60" s="53"/>
      <c r="H60" s="53"/>
      <c r="I60" s="53"/>
      <c r="J60" s="53"/>
      <c r="K60" s="53"/>
      <c r="L60" s="53"/>
      <c r="M60" s="53"/>
      <c r="N60" s="53"/>
      <c r="O60" s="53"/>
      <c r="P60" s="53"/>
    </row>
    <row r="61" spans="2:16" x14ac:dyDescent="0.25">
      <c r="B61" s="53"/>
      <c r="C61" s="53"/>
      <c r="D61" s="53"/>
      <c r="G61" s="53"/>
      <c r="H61" s="53"/>
      <c r="I61" s="53"/>
      <c r="J61" s="53"/>
      <c r="K61" s="53"/>
      <c r="L61" s="53"/>
      <c r="M61" s="53"/>
      <c r="N61" s="53"/>
      <c r="O61" s="53"/>
      <c r="P61" s="53"/>
    </row>
    <row r="62" spans="2:16" x14ac:dyDescent="0.25">
      <c r="B62" s="53"/>
      <c r="C62" s="53"/>
      <c r="D62" s="53"/>
      <c r="G62" s="53"/>
      <c r="H62" s="53"/>
      <c r="I62" s="53"/>
      <c r="J62" s="53"/>
      <c r="K62" s="53"/>
      <c r="L62" s="53"/>
      <c r="M62" s="53"/>
      <c r="N62" s="53"/>
      <c r="O62" s="53"/>
      <c r="P62" s="53"/>
    </row>
    <row r="63" spans="2:16" x14ac:dyDescent="0.25">
      <c r="B63" s="53"/>
      <c r="C63" s="53"/>
      <c r="D63" s="53"/>
      <c r="G63" s="53"/>
      <c r="H63" s="53"/>
      <c r="I63" s="53"/>
      <c r="J63" s="53"/>
      <c r="K63" s="53"/>
      <c r="L63" s="53"/>
      <c r="M63" s="53"/>
      <c r="N63" s="53"/>
      <c r="O63" s="53"/>
      <c r="P63" s="53"/>
    </row>
    <row r="64" spans="2:16" x14ac:dyDescent="0.25">
      <c r="B64" s="53"/>
      <c r="C64" s="53"/>
      <c r="D64" s="53"/>
      <c r="G64" s="53"/>
      <c r="H64" s="53"/>
      <c r="I64" s="53"/>
      <c r="J64" s="53"/>
      <c r="K64" s="53"/>
      <c r="L64" s="53"/>
      <c r="M64" s="53"/>
      <c r="N64" s="53"/>
      <c r="O64" s="53"/>
      <c r="P64" s="53"/>
    </row>
    <row r="65" spans="2:16" x14ac:dyDescent="0.25">
      <c r="B65" s="53"/>
      <c r="C65" s="53"/>
      <c r="D65" s="53"/>
      <c r="G65" s="53"/>
      <c r="H65" s="53"/>
      <c r="I65" s="53"/>
      <c r="J65" s="53"/>
      <c r="K65" s="53"/>
      <c r="L65" s="53"/>
      <c r="M65" s="53"/>
      <c r="N65" s="53"/>
      <c r="O65" s="53"/>
      <c r="P65" s="53"/>
    </row>
    <row r="66" spans="2:16" x14ac:dyDescent="0.25">
      <c r="B66" s="53"/>
      <c r="C66" s="53"/>
      <c r="D66" s="53"/>
      <c r="G66" s="53"/>
      <c r="H66" s="53"/>
      <c r="I66" s="53"/>
      <c r="J66" s="53"/>
      <c r="K66" s="53"/>
      <c r="L66" s="53"/>
      <c r="M66" s="53"/>
      <c r="N66" s="53"/>
      <c r="O66" s="53"/>
      <c r="P66" s="53"/>
    </row>
    <row r="67" spans="2:16" x14ac:dyDescent="0.25">
      <c r="B67" s="53"/>
      <c r="C67" s="53"/>
      <c r="D67" s="53"/>
      <c r="G67" s="53"/>
      <c r="H67" s="53"/>
      <c r="I67" s="53"/>
      <c r="J67" s="53"/>
      <c r="K67" s="53"/>
      <c r="L67" s="53"/>
      <c r="M67" s="53"/>
      <c r="N67" s="53"/>
      <c r="O67" s="53"/>
      <c r="P67" s="53"/>
    </row>
    <row r="68" spans="2:16" x14ac:dyDescent="0.25">
      <c r="B68" s="53"/>
      <c r="C68" s="53"/>
      <c r="D68" s="53"/>
      <c r="G68" s="53"/>
      <c r="H68" s="53"/>
      <c r="I68" s="53"/>
      <c r="J68" s="53"/>
      <c r="K68" s="53"/>
      <c r="L68" s="53"/>
      <c r="M68" s="53"/>
      <c r="N68" s="53"/>
      <c r="O68" s="53"/>
      <c r="P68" s="53"/>
    </row>
    <row r="69" spans="2:16" x14ac:dyDescent="0.25">
      <c r="B69" s="53"/>
      <c r="C69" s="53"/>
      <c r="D69" s="53"/>
      <c r="G69" s="53"/>
      <c r="H69" s="53"/>
      <c r="I69" s="53"/>
      <c r="J69" s="53"/>
      <c r="K69" s="53"/>
      <c r="L69" s="53"/>
      <c r="M69" s="53"/>
      <c r="N69" s="53"/>
      <c r="O69" s="53"/>
      <c r="P69" s="53"/>
    </row>
    <row r="70" spans="2:16" x14ac:dyDescent="0.25">
      <c r="B70" s="53"/>
      <c r="C70" s="53"/>
      <c r="D70" s="53"/>
      <c r="G70" s="53"/>
      <c r="H70" s="53"/>
      <c r="I70" s="53"/>
      <c r="J70" s="53"/>
      <c r="K70" s="53"/>
      <c r="L70" s="53"/>
      <c r="M70" s="53"/>
      <c r="N70" s="53"/>
      <c r="O70" s="53"/>
      <c r="P70" s="53"/>
    </row>
    <row r="71" spans="2:16" x14ac:dyDescent="0.25">
      <c r="B71" s="53"/>
      <c r="C71" s="53"/>
      <c r="D71" s="53"/>
      <c r="G71" s="53"/>
      <c r="H71" s="53"/>
      <c r="I71" s="53"/>
      <c r="J71" s="53"/>
      <c r="K71" s="53"/>
      <c r="L71" s="53"/>
      <c r="M71" s="53"/>
      <c r="N71" s="53"/>
      <c r="O71" s="53"/>
      <c r="P71" s="53"/>
    </row>
    <row r="72" spans="2:16" x14ac:dyDescent="0.25">
      <c r="B72" s="53"/>
      <c r="C72" s="53"/>
      <c r="D72" s="53"/>
      <c r="G72" s="53"/>
      <c r="H72" s="53"/>
      <c r="I72" s="53"/>
      <c r="J72" s="53"/>
      <c r="K72" s="53"/>
      <c r="L72" s="53"/>
      <c r="M72" s="53"/>
      <c r="N72" s="53"/>
      <c r="O72" s="53"/>
      <c r="P72" s="53"/>
    </row>
    <row r="73" spans="2:16" x14ac:dyDescent="0.25">
      <c r="B73" s="53"/>
      <c r="C73" s="53"/>
      <c r="D73" s="53"/>
      <c r="G73" s="53"/>
      <c r="H73" s="53"/>
      <c r="I73" s="53"/>
      <c r="J73" s="53"/>
      <c r="K73" s="53"/>
      <c r="L73" s="53"/>
      <c r="M73" s="53"/>
      <c r="N73" s="53"/>
      <c r="O73" s="53"/>
      <c r="P73" s="53"/>
    </row>
    <row r="74" spans="2:16" x14ac:dyDescent="0.25">
      <c r="B74" s="53"/>
      <c r="C74" s="53"/>
      <c r="D74" s="53"/>
      <c r="G74" s="53"/>
      <c r="H74" s="53"/>
      <c r="I74" s="53"/>
      <c r="J74" s="53"/>
      <c r="K74" s="53"/>
      <c r="L74" s="53"/>
      <c r="M74" s="53"/>
      <c r="N74" s="53"/>
      <c r="O74" s="53"/>
      <c r="P74" s="53"/>
    </row>
    <row r="75" spans="2:16" x14ac:dyDescent="0.25">
      <c r="B75" s="53"/>
      <c r="C75" s="53"/>
      <c r="D75" s="53"/>
      <c r="G75" s="53"/>
      <c r="H75" s="53"/>
      <c r="I75" s="53"/>
      <c r="J75" s="53"/>
      <c r="K75" s="53"/>
      <c r="L75" s="53"/>
      <c r="M75" s="53"/>
      <c r="N75" s="53"/>
      <c r="O75" s="53"/>
      <c r="P75" s="53"/>
    </row>
    <row r="76" spans="2:16" x14ac:dyDescent="0.25">
      <c r="B76" s="53"/>
      <c r="C76" s="53"/>
      <c r="D76" s="53"/>
      <c r="G76" s="53"/>
      <c r="H76" s="53"/>
      <c r="I76" s="53"/>
      <c r="J76" s="53"/>
      <c r="K76" s="53"/>
      <c r="L76" s="53"/>
      <c r="M76" s="53"/>
      <c r="N76" s="53"/>
      <c r="O76" s="53"/>
      <c r="P76" s="53"/>
    </row>
    <row r="77" spans="2:16" x14ac:dyDescent="0.25">
      <c r="B77" s="53"/>
      <c r="C77" s="53"/>
      <c r="D77" s="53"/>
      <c r="G77" s="53"/>
      <c r="H77" s="53"/>
      <c r="I77" s="53"/>
      <c r="J77" s="53"/>
      <c r="K77" s="53"/>
      <c r="L77" s="53"/>
      <c r="M77" s="53"/>
      <c r="N77" s="53"/>
      <c r="O77" s="53"/>
      <c r="P77" s="53"/>
    </row>
    <row r="78" spans="2:16" x14ac:dyDescent="0.25">
      <c r="B78" s="53"/>
      <c r="C78" s="53"/>
      <c r="D78" s="53"/>
      <c r="G78" s="53"/>
      <c r="H78" s="53"/>
      <c r="I78" s="53"/>
      <c r="J78" s="53"/>
      <c r="K78" s="53"/>
      <c r="L78" s="53"/>
      <c r="M78" s="53"/>
      <c r="N78" s="53"/>
      <c r="O78" s="53"/>
      <c r="P78" s="53"/>
    </row>
    <row r="79" spans="2:16" x14ac:dyDescent="0.25">
      <c r="B79" s="53"/>
      <c r="C79" s="53"/>
      <c r="D79" s="53"/>
      <c r="G79" s="53"/>
      <c r="H79" s="53"/>
      <c r="I79" s="53"/>
      <c r="J79" s="53"/>
      <c r="K79" s="53"/>
      <c r="L79" s="53"/>
      <c r="M79" s="53"/>
      <c r="N79" s="53"/>
      <c r="O79" s="53"/>
      <c r="P79" s="53"/>
    </row>
    <row r="80" spans="2:16" x14ac:dyDescent="0.25">
      <c r="B80" s="53"/>
      <c r="C80" s="53"/>
      <c r="D80" s="53"/>
      <c r="G80" s="53"/>
      <c r="H80" s="53"/>
      <c r="I80" s="53"/>
      <c r="J80" s="53"/>
      <c r="K80" s="53"/>
      <c r="L80" s="53"/>
      <c r="M80" s="53"/>
      <c r="N80" s="53"/>
      <c r="O80" s="53"/>
      <c r="P80" s="53"/>
    </row>
    <row r="81" spans="2:16" x14ac:dyDescent="0.25">
      <c r="B81" s="53"/>
      <c r="C81" s="53"/>
      <c r="D81" s="53"/>
      <c r="G81" s="53"/>
      <c r="H81" s="53"/>
      <c r="I81" s="53"/>
      <c r="J81" s="53"/>
      <c r="K81" s="53"/>
      <c r="L81" s="53"/>
      <c r="M81" s="53"/>
      <c r="N81" s="53"/>
      <c r="O81" s="53"/>
      <c r="P81" s="53"/>
    </row>
    <row r="82" spans="2:16" x14ac:dyDescent="0.25">
      <c r="B82" s="53"/>
      <c r="C82" s="53"/>
      <c r="D82" s="53"/>
      <c r="G82" s="53"/>
      <c r="H82" s="53"/>
      <c r="I82" s="53"/>
      <c r="J82" s="53"/>
      <c r="K82" s="53"/>
      <c r="L82" s="53"/>
      <c r="M82" s="53"/>
      <c r="N82" s="53"/>
      <c r="O82" s="53"/>
      <c r="P82" s="53"/>
    </row>
    <row r="83" spans="2:16" x14ac:dyDescent="0.25">
      <c r="B83" s="53"/>
      <c r="C83" s="53"/>
      <c r="D83" s="53"/>
      <c r="G83" s="53"/>
      <c r="H83" s="53"/>
      <c r="I83" s="53"/>
      <c r="J83" s="53"/>
      <c r="K83" s="53"/>
      <c r="L83" s="53"/>
      <c r="M83" s="53"/>
      <c r="N83" s="53"/>
      <c r="O83" s="53"/>
      <c r="P83" s="53"/>
    </row>
    <row r="84" spans="2:16" x14ac:dyDescent="0.25">
      <c r="B84" s="53"/>
      <c r="C84" s="53"/>
      <c r="D84" s="53"/>
      <c r="G84" s="53"/>
      <c r="H84" s="53"/>
      <c r="I84" s="53"/>
      <c r="J84" s="53"/>
      <c r="K84" s="53"/>
      <c r="L84" s="53"/>
      <c r="M84" s="53"/>
      <c r="N84" s="53"/>
      <c r="O84" s="53"/>
      <c r="P84" s="53"/>
    </row>
    <row r="85" spans="2:16" x14ac:dyDescent="0.25">
      <c r="B85" s="53"/>
      <c r="C85" s="53"/>
      <c r="D85" s="53"/>
      <c r="G85" s="53"/>
      <c r="H85" s="53"/>
      <c r="I85" s="53"/>
      <c r="J85" s="53"/>
      <c r="K85" s="53"/>
      <c r="L85" s="53"/>
      <c r="M85" s="53"/>
      <c r="N85" s="53"/>
      <c r="O85" s="53"/>
      <c r="P85" s="53"/>
    </row>
    <row r="86" spans="2:16" x14ac:dyDescent="0.25">
      <c r="B86" s="53"/>
      <c r="C86" s="53"/>
      <c r="D86" s="53"/>
      <c r="G86" s="53"/>
      <c r="H86" s="53"/>
      <c r="I86" s="53"/>
      <c r="J86" s="53"/>
      <c r="K86" s="53"/>
      <c r="L86" s="53"/>
      <c r="M86" s="53"/>
      <c r="N86" s="53"/>
      <c r="O86" s="53"/>
      <c r="P86" s="53"/>
    </row>
    <row r="87" spans="2:16" x14ac:dyDescent="0.25">
      <c r="B87" s="53"/>
      <c r="C87" s="53"/>
      <c r="D87" s="53"/>
      <c r="G87" s="53"/>
      <c r="H87" s="53"/>
      <c r="I87" s="53"/>
      <c r="J87" s="53"/>
      <c r="K87" s="53"/>
      <c r="L87" s="53"/>
      <c r="M87" s="53"/>
      <c r="N87" s="53"/>
      <c r="O87" s="53"/>
      <c r="P87" s="53"/>
    </row>
    <row r="88" spans="2:16" x14ac:dyDescent="0.25">
      <c r="B88" s="53"/>
      <c r="C88" s="53"/>
      <c r="D88" s="53"/>
      <c r="G88" s="53"/>
      <c r="H88" s="53"/>
      <c r="I88" s="53"/>
      <c r="J88" s="53"/>
      <c r="K88" s="53"/>
      <c r="L88" s="53"/>
      <c r="M88" s="53"/>
      <c r="N88" s="53"/>
      <c r="O88" s="53"/>
      <c r="P88" s="53"/>
    </row>
    <row r="89" spans="2:16" x14ac:dyDescent="0.25">
      <c r="B89" s="53"/>
      <c r="C89" s="53"/>
      <c r="D89" s="53"/>
      <c r="G89" s="53"/>
      <c r="H89" s="53"/>
      <c r="I89" s="53"/>
      <c r="J89" s="53"/>
      <c r="K89" s="53"/>
      <c r="L89" s="53"/>
      <c r="M89" s="53"/>
      <c r="N89" s="53"/>
      <c r="O89" s="53"/>
      <c r="P89" s="53"/>
    </row>
    <row r="90" spans="2:16" x14ac:dyDescent="0.25">
      <c r="B90" s="53"/>
      <c r="C90" s="53"/>
      <c r="D90" s="53"/>
      <c r="G90" s="53"/>
      <c r="H90" s="53"/>
      <c r="I90" s="53"/>
      <c r="J90" s="53"/>
      <c r="K90" s="53"/>
      <c r="L90" s="53"/>
      <c r="M90" s="53"/>
      <c r="N90" s="53"/>
      <c r="O90" s="53"/>
      <c r="P90" s="53"/>
    </row>
    <row r="91" spans="2:16" x14ac:dyDescent="0.25">
      <c r="B91" s="53"/>
      <c r="C91" s="53"/>
      <c r="D91" s="53"/>
      <c r="G91" s="53"/>
      <c r="H91" s="53"/>
      <c r="I91" s="53"/>
      <c r="J91" s="53"/>
      <c r="K91" s="53"/>
      <c r="L91" s="53"/>
      <c r="M91" s="53"/>
      <c r="N91" s="53"/>
      <c r="O91" s="53"/>
      <c r="P91" s="53"/>
    </row>
    <row r="92" spans="2:16" x14ac:dyDescent="0.25">
      <c r="B92" s="53"/>
      <c r="C92" s="53"/>
      <c r="D92" s="53"/>
      <c r="G92" s="53"/>
      <c r="H92" s="53"/>
      <c r="I92" s="53"/>
      <c r="J92" s="53"/>
      <c r="K92" s="53"/>
      <c r="L92" s="53"/>
      <c r="M92" s="53"/>
      <c r="N92" s="53"/>
      <c r="O92" s="53"/>
      <c r="P92" s="53"/>
    </row>
    <row r="93" spans="2:16" x14ac:dyDescent="0.25">
      <c r="B93" s="53"/>
      <c r="C93" s="53"/>
      <c r="D93" s="53"/>
      <c r="G93" s="53"/>
      <c r="H93" s="53"/>
      <c r="I93" s="53"/>
      <c r="J93" s="53"/>
      <c r="K93" s="53"/>
      <c r="L93" s="53"/>
      <c r="M93" s="53"/>
      <c r="N93" s="53"/>
      <c r="O93" s="53"/>
      <c r="P93" s="53"/>
    </row>
    <row r="94" spans="2:16" x14ac:dyDescent="0.25">
      <c r="B94" s="53"/>
      <c r="C94" s="53"/>
      <c r="D94" s="53"/>
      <c r="G94" s="53"/>
      <c r="H94" s="53"/>
      <c r="I94" s="53"/>
      <c r="J94" s="53"/>
      <c r="K94" s="53"/>
      <c r="L94" s="53"/>
      <c r="M94" s="53"/>
      <c r="N94" s="53"/>
      <c r="O94" s="53"/>
      <c r="P94" s="53"/>
    </row>
    <row r="95" spans="2:16" x14ac:dyDescent="0.25">
      <c r="B95" s="53"/>
      <c r="C95" s="53"/>
      <c r="D95" s="53"/>
      <c r="G95" s="53"/>
      <c r="H95" s="53"/>
      <c r="I95" s="53"/>
      <c r="J95" s="53"/>
      <c r="K95" s="53"/>
      <c r="L95" s="53"/>
      <c r="M95" s="53"/>
      <c r="N95" s="53"/>
      <c r="O95" s="53"/>
      <c r="P95" s="53"/>
    </row>
    <row r="96" spans="2:16" x14ac:dyDescent="0.25">
      <c r="B96" s="53"/>
      <c r="C96" s="53"/>
      <c r="D96" s="53"/>
      <c r="G96" s="53"/>
      <c r="H96" s="53"/>
      <c r="I96" s="53"/>
      <c r="J96" s="53"/>
      <c r="K96" s="53"/>
      <c r="L96" s="53"/>
      <c r="M96" s="53"/>
      <c r="N96" s="53"/>
      <c r="O96" s="53"/>
      <c r="P96" s="53"/>
    </row>
    <row r="97" spans="2:16" x14ac:dyDescent="0.25">
      <c r="B97" s="53"/>
      <c r="C97" s="53"/>
      <c r="D97" s="53"/>
      <c r="G97" s="53"/>
      <c r="H97" s="53"/>
      <c r="I97" s="53"/>
      <c r="J97" s="53"/>
      <c r="K97" s="53"/>
      <c r="L97" s="53"/>
      <c r="M97" s="53"/>
      <c r="N97" s="53"/>
      <c r="O97" s="53"/>
      <c r="P97" s="53"/>
    </row>
    <row r="98" spans="2:16" x14ac:dyDescent="0.25">
      <c r="B98" s="53"/>
      <c r="C98" s="53"/>
      <c r="D98" s="53"/>
      <c r="G98" s="53"/>
      <c r="H98" s="53"/>
      <c r="I98" s="53"/>
      <c r="J98" s="53"/>
      <c r="K98" s="53"/>
      <c r="L98" s="53"/>
      <c r="M98" s="53"/>
      <c r="N98" s="53"/>
      <c r="O98" s="53"/>
      <c r="P98" s="53"/>
    </row>
    <row r="99" spans="2:16" x14ac:dyDescent="0.25">
      <c r="B99" s="53"/>
      <c r="C99" s="53"/>
      <c r="D99" s="53"/>
      <c r="G99" s="53"/>
      <c r="H99" s="53"/>
      <c r="I99" s="53"/>
      <c r="J99" s="53"/>
      <c r="K99" s="53"/>
      <c r="L99" s="53"/>
      <c r="M99" s="53"/>
      <c r="N99" s="53"/>
      <c r="O99" s="53"/>
      <c r="P99" s="53"/>
    </row>
    <row r="100" spans="2:16" x14ac:dyDescent="0.25">
      <c r="B100" s="53"/>
      <c r="C100" s="53"/>
      <c r="D100" s="53"/>
      <c r="G100" s="53"/>
      <c r="H100" s="53"/>
      <c r="I100" s="53"/>
      <c r="J100" s="53"/>
      <c r="K100" s="53"/>
      <c r="L100" s="53"/>
      <c r="M100" s="53"/>
      <c r="N100" s="53"/>
      <c r="O100" s="53"/>
      <c r="P100" s="53"/>
    </row>
    <row r="101" spans="2:16" x14ac:dyDescent="0.25">
      <c r="B101" s="53"/>
      <c r="C101" s="53"/>
      <c r="D101" s="53"/>
      <c r="G101" s="53"/>
      <c r="H101" s="53"/>
      <c r="I101" s="53"/>
      <c r="J101" s="53"/>
      <c r="K101" s="53"/>
      <c r="L101" s="53"/>
      <c r="M101" s="53"/>
      <c r="N101" s="53"/>
      <c r="O101" s="53"/>
      <c r="P101" s="53"/>
    </row>
    <row r="102" spans="2:16" x14ac:dyDescent="0.25">
      <c r="B102" s="53"/>
      <c r="C102" s="53"/>
      <c r="D102" s="53"/>
      <c r="G102" s="53"/>
      <c r="H102" s="53"/>
      <c r="I102" s="53"/>
      <c r="J102" s="53"/>
      <c r="K102" s="53"/>
      <c r="L102" s="53"/>
      <c r="M102" s="53"/>
      <c r="N102" s="53"/>
      <c r="O102" s="53"/>
      <c r="P102" s="53"/>
    </row>
    <row r="103" spans="2:16" x14ac:dyDescent="0.25">
      <c r="B103" s="53"/>
      <c r="C103" s="53"/>
      <c r="D103" s="53"/>
      <c r="G103" s="53"/>
      <c r="H103" s="53"/>
      <c r="I103" s="53"/>
      <c r="J103" s="53"/>
      <c r="K103" s="53"/>
      <c r="L103" s="53"/>
      <c r="M103" s="53"/>
      <c r="N103" s="53"/>
      <c r="O103" s="53"/>
      <c r="P103" s="53"/>
    </row>
    <row r="104" spans="2:16" x14ac:dyDescent="0.25">
      <c r="B104" s="53"/>
      <c r="C104" s="53"/>
      <c r="D104" s="53"/>
      <c r="G104" s="53"/>
      <c r="H104" s="53"/>
      <c r="I104" s="53"/>
      <c r="J104" s="53"/>
      <c r="K104" s="53"/>
      <c r="L104" s="53"/>
      <c r="M104" s="53"/>
      <c r="N104" s="53"/>
      <c r="O104" s="53"/>
      <c r="P104" s="53"/>
    </row>
    <row r="105" spans="2:16" x14ac:dyDescent="0.25">
      <c r="B105" s="53"/>
      <c r="C105" s="53"/>
      <c r="D105" s="53"/>
      <c r="G105" s="53"/>
      <c r="H105" s="53"/>
      <c r="I105" s="53"/>
      <c r="J105" s="53"/>
      <c r="K105" s="53"/>
      <c r="L105" s="53"/>
      <c r="M105" s="53"/>
      <c r="N105" s="53"/>
      <c r="O105" s="53"/>
      <c r="P105" s="53"/>
    </row>
    <row r="106" spans="2:16" x14ac:dyDescent="0.25">
      <c r="B106" s="53"/>
      <c r="C106" s="53"/>
      <c r="D106" s="53"/>
      <c r="G106" s="53"/>
      <c r="H106" s="53"/>
      <c r="I106" s="53"/>
      <c r="J106" s="53"/>
      <c r="K106" s="53"/>
      <c r="L106" s="53"/>
      <c r="M106" s="53"/>
      <c r="N106" s="53"/>
      <c r="O106" s="53"/>
      <c r="P106" s="53"/>
    </row>
    <row r="107" spans="2:16" x14ac:dyDescent="0.25">
      <c r="B107" s="53"/>
      <c r="C107" s="53"/>
      <c r="D107" s="53"/>
      <c r="G107" s="53"/>
      <c r="H107" s="53"/>
      <c r="I107" s="53"/>
      <c r="J107" s="53"/>
      <c r="K107" s="53"/>
      <c r="L107" s="53"/>
      <c r="M107" s="53"/>
      <c r="N107" s="53"/>
      <c r="O107" s="53"/>
      <c r="P107" s="53"/>
    </row>
    <row r="108" spans="2:16" x14ac:dyDescent="0.25">
      <c r="B108" s="53"/>
      <c r="C108" s="53"/>
      <c r="D108" s="53"/>
      <c r="G108" s="53"/>
      <c r="H108" s="53"/>
      <c r="I108" s="53"/>
      <c r="J108" s="53"/>
      <c r="K108" s="53"/>
      <c r="L108" s="53"/>
      <c r="M108" s="53"/>
      <c r="N108" s="53"/>
      <c r="O108" s="53"/>
      <c r="P108" s="53"/>
    </row>
    <row r="109" spans="2:16" x14ac:dyDescent="0.25">
      <c r="B109" s="53"/>
      <c r="C109" s="53"/>
      <c r="D109" s="53"/>
      <c r="G109" s="53"/>
      <c r="H109" s="53"/>
      <c r="I109" s="53"/>
      <c r="J109" s="53"/>
      <c r="K109" s="53"/>
      <c r="L109" s="53"/>
      <c r="M109" s="53"/>
      <c r="N109" s="53"/>
      <c r="O109" s="53"/>
      <c r="P109" s="53"/>
    </row>
    <row r="110" spans="2:16" x14ac:dyDescent="0.25">
      <c r="B110" s="53"/>
      <c r="C110" s="53"/>
      <c r="D110" s="53"/>
      <c r="G110" s="53"/>
      <c r="H110" s="53"/>
      <c r="I110" s="53"/>
      <c r="J110" s="53"/>
      <c r="K110" s="53"/>
      <c r="L110" s="53"/>
      <c r="M110" s="53"/>
      <c r="N110" s="53"/>
      <c r="O110" s="53"/>
      <c r="P110" s="53"/>
    </row>
    <row r="111" spans="2:16" x14ac:dyDescent="0.25">
      <c r="B111" s="53"/>
      <c r="C111" s="53"/>
      <c r="D111" s="53"/>
      <c r="G111" s="53"/>
      <c r="H111" s="53"/>
      <c r="I111" s="53"/>
      <c r="J111" s="53"/>
      <c r="K111" s="53"/>
      <c r="L111" s="53"/>
      <c r="M111" s="53"/>
      <c r="N111" s="53"/>
      <c r="O111" s="53"/>
      <c r="P111" s="53"/>
    </row>
    <row r="112" spans="2:16" x14ac:dyDescent="0.25">
      <c r="B112" s="53"/>
      <c r="C112" s="53"/>
      <c r="D112" s="53"/>
      <c r="G112" s="53"/>
      <c r="H112" s="53"/>
      <c r="I112" s="53"/>
      <c r="J112" s="53"/>
      <c r="K112" s="53"/>
      <c r="L112" s="53"/>
      <c r="M112" s="53"/>
      <c r="N112" s="53"/>
      <c r="O112" s="53"/>
      <c r="P112" s="53"/>
    </row>
    <row r="113" spans="2:16" x14ac:dyDescent="0.25">
      <c r="B113" s="53"/>
      <c r="C113" s="53"/>
      <c r="D113" s="53"/>
      <c r="G113" s="53"/>
      <c r="H113" s="53"/>
      <c r="I113" s="53"/>
      <c r="J113" s="53"/>
      <c r="K113" s="53"/>
      <c r="L113" s="53"/>
      <c r="M113" s="53"/>
      <c r="N113" s="53"/>
      <c r="O113" s="53"/>
      <c r="P113" s="53"/>
    </row>
    <row r="114" spans="2:16" x14ac:dyDescent="0.25">
      <c r="B114" s="53"/>
      <c r="C114" s="53"/>
      <c r="D114" s="53"/>
      <c r="G114" s="53"/>
      <c r="H114" s="53"/>
      <c r="I114" s="53"/>
      <c r="J114" s="53"/>
      <c r="K114" s="53"/>
      <c r="L114" s="53"/>
      <c r="M114" s="53"/>
      <c r="N114" s="53"/>
      <c r="O114" s="53"/>
      <c r="P114" s="53"/>
    </row>
    <row r="115" spans="2:16" x14ac:dyDescent="0.25">
      <c r="B115" s="53"/>
      <c r="C115" s="53"/>
      <c r="D115" s="53"/>
      <c r="G115" s="53"/>
      <c r="H115" s="53"/>
      <c r="I115" s="53"/>
      <c r="J115" s="53"/>
      <c r="K115" s="53"/>
      <c r="L115" s="53"/>
      <c r="M115" s="53"/>
      <c r="N115" s="53"/>
      <c r="O115" s="53"/>
      <c r="P115" s="53"/>
    </row>
    <row r="116" spans="2:16" x14ac:dyDescent="0.25">
      <c r="B116" s="53"/>
      <c r="C116" s="53"/>
      <c r="D116" s="53"/>
      <c r="G116" s="53"/>
      <c r="H116" s="53"/>
      <c r="I116" s="53"/>
      <c r="J116" s="53"/>
      <c r="K116" s="53"/>
      <c r="L116" s="53"/>
      <c r="M116" s="53"/>
      <c r="N116" s="53"/>
      <c r="O116" s="53"/>
      <c r="P116" s="53"/>
    </row>
    <row r="117" spans="2:16" x14ac:dyDescent="0.25">
      <c r="B117" s="53"/>
      <c r="C117" s="53"/>
      <c r="D117" s="53"/>
      <c r="G117" s="53"/>
      <c r="H117" s="53"/>
      <c r="I117" s="53"/>
      <c r="J117" s="53"/>
      <c r="K117" s="53"/>
      <c r="L117" s="53"/>
      <c r="M117" s="53"/>
      <c r="N117" s="53"/>
      <c r="O117" s="53"/>
      <c r="P117" s="53"/>
    </row>
    <row r="118" spans="2:16" x14ac:dyDescent="0.25">
      <c r="B118" s="53"/>
      <c r="C118" s="53"/>
      <c r="D118" s="53"/>
      <c r="G118" s="53"/>
      <c r="H118" s="53"/>
      <c r="I118" s="53"/>
      <c r="J118" s="53"/>
      <c r="K118" s="53"/>
      <c r="L118" s="53"/>
      <c r="M118" s="53"/>
      <c r="N118" s="53"/>
      <c r="O118" s="53"/>
      <c r="P118" s="53"/>
    </row>
    <row r="119" spans="2:16" x14ac:dyDescent="0.25">
      <c r="B119" s="53"/>
      <c r="C119" s="53"/>
      <c r="D119" s="53"/>
      <c r="G119" s="53"/>
      <c r="H119" s="53"/>
      <c r="I119" s="53"/>
      <c r="J119" s="53"/>
      <c r="K119" s="53"/>
      <c r="L119" s="53"/>
      <c r="M119" s="53"/>
      <c r="N119" s="53"/>
      <c r="O119" s="53"/>
      <c r="P119" s="53"/>
    </row>
    <row r="120" spans="2:16" x14ac:dyDescent="0.25">
      <c r="B120" s="53"/>
      <c r="C120" s="53"/>
      <c r="D120" s="53"/>
      <c r="G120" s="53"/>
      <c r="H120" s="53"/>
      <c r="I120" s="53"/>
      <c r="J120" s="53"/>
      <c r="K120" s="53"/>
      <c r="L120" s="53"/>
      <c r="M120" s="53"/>
      <c r="N120" s="53"/>
      <c r="O120" s="53"/>
      <c r="P120" s="53"/>
    </row>
    <row r="121" spans="2:16" x14ac:dyDescent="0.25">
      <c r="B121" s="53"/>
      <c r="C121" s="53"/>
      <c r="D121" s="53"/>
      <c r="G121" s="53"/>
      <c r="H121" s="53"/>
      <c r="I121" s="53"/>
      <c r="J121" s="53"/>
      <c r="K121" s="53"/>
      <c r="L121" s="53"/>
      <c r="M121" s="53"/>
      <c r="N121" s="53"/>
      <c r="O121" s="53"/>
      <c r="P121" s="53"/>
    </row>
    <row r="122" spans="2:16" x14ac:dyDescent="0.25">
      <c r="B122" s="53"/>
      <c r="C122" s="53"/>
      <c r="D122" s="53"/>
      <c r="G122" s="53"/>
      <c r="H122" s="53"/>
      <c r="I122" s="53"/>
      <c r="J122" s="53"/>
      <c r="K122" s="53"/>
      <c r="L122" s="53"/>
      <c r="M122" s="53"/>
      <c r="N122" s="53"/>
      <c r="O122" s="53"/>
      <c r="P122" s="53"/>
    </row>
    <row r="123" spans="2:16" x14ac:dyDescent="0.25">
      <c r="B123" s="53"/>
      <c r="C123" s="53"/>
      <c r="D123" s="53"/>
      <c r="G123" s="53"/>
      <c r="H123" s="53"/>
      <c r="I123" s="53"/>
      <c r="J123" s="53"/>
      <c r="K123" s="53"/>
      <c r="L123" s="53"/>
      <c r="M123" s="53"/>
      <c r="N123" s="53"/>
      <c r="O123" s="53"/>
      <c r="P123" s="53"/>
    </row>
    <row r="124" spans="2:16" x14ac:dyDescent="0.25">
      <c r="B124" s="53"/>
      <c r="C124" s="53"/>
      <c r="D124" s="53"/>
      <c r="G124" s="53"/>
      <c r="H124" s="53"/>
      <c r="I124" s="53"/>
      <c r="J124" s="53"/>
      <c r="K124" s="53"/>
      <c r="L124" s="53"/>
      <c r="M124" s="53"/>
      <c r="N124" s="53"/>
      <c r="O124" s="53"/>
      <c r="P124" s="53"/>
    </row>
    <row r="125" spans="2:16" x14ac:dyDescent="0.25">
      <c r="B125" s="53"/>
      <c r="C125" s="53"/>
      <c r="D125" s="53"/>
      <c r="G125" s="53"/>
      <c r="H125" s="53"/>
      <c r="I125" s="53"/>
      <c r="J125" s="53"/>
      <c r="K125" s="53"/>
      <c r="L125" s="53"/>
      <c r="M125" s="53"/>
      <c r="N125" s="53"/>
      <c r="O125" s="53"/>
      <c r="P125" s="53"/>
    </row>
    <row r="126" spans="2:16" x14ac:dyDescent="0.25">
      <c r="B126" s="53"/>
      <c r="C126" s="53"/>
      <c r="D126" s="53"/>
      <c r="G126" s="53"/>
      <c r="H126" s="53"/>
      <c r="I126" s="53"/>
      <c r="J126" s="53"/>
      <c r="K126" s="53"/>
      <c r="L126" s="53"/>
      <c r="M126" s="53"/>
      <c r="N126" s="53"/>
      <c r="O126" s="53"/>
      <c r="P126" s="53"/>
    </row>
    <row r="127" spans="2:16" x14ac:dyDescent="0.25">
      <c r="B127" s="53"/>
      <c r="C127" s="53"/>
      <c r="D127" s="53"/>
      <c r="G127" s="53"/>
      <c r="H127" s="53"/>
      <c r="I127" s="53"/>
      <c r="J127" s="53"/>
      <c r="K127" s="53"/>
      <c r="L127" s="53"/>
      <c r="M127" s="53"/>
      <c r="N127" s="53"/>
      <c r="O127" s="53"/>
      <c r="P127" s="53"/>
    </row>
    <row r="128" spans="2:16" x14ac:dyDescent="0.25">
      <c r="B128" s="53"/>
      <c r="C128" s="53"/>
      <c r="D128" s="53"/>
      <c r="G128" s="53"/>
      <c r="H128" s="53"/>
      <c r="I128" s="53"/>
      <c r="J128" s="53"/>
      <c r="K128" s="53"/>
      <c r="L128" s="53"/>
      <c r="M128" s="53"/>
      <c r="N128" s="53"/>
      <c r="O128" s="53"/>
      <c r="P128" s="53"/>
    </row>
    <row r="129" spans="2:16" x14ac:dyDescent="0.25">
      <c r="B129" s="53"/>
      <c r="C129" s="53"/>
      <c r="D129" s="53"/>
      <c r="G129" s="53"/>
      <c r="H129" s="53"/>
      <c r="I129" s="53"/>
      <c r="J129" s="53"/>
      <c r="K129" s="53"/>
      <c r="L129" s="53"/>
      <c r="M129" s="53"/>
      <c r="N129" s="53"/>
      <c r="O129" s="53"/>
      <c r="P129" s="53"/>
    </row>
    <row r="130" spans="2:16" x14ac:dyDescent="0.25">
      <c r="B130" s="53"/>
      <c r="C130" s="53"/>
      <c r="D130" s="53"/>
      <c r="G130" s="53"/>
      <c r="H130" s="53"/>
      <c r="I130" s="53"/>
      <c r="J130" s="53"/>
      <c r="K130" s="53"/>
      <c r="L130" s="53"/>
      <c r="M130" s="53"/>
      <c r="N130" s="53"/>
      <c r="O130" s="53"/>
      <c r="P130" s="53"/>
    </row>
    <row r="131" spans="2:16" x14ac:dyDescent="0.25">
      <c r="B131" s="53"/>
      <c r="C131" s="53"/>
      <c r="D131" s="53"/>
      <c r="G131" s="53"/>
      <c r="H131" s="53"/>
      <c r="I131" s="53"/>
      <c r="J131" s="53"/>
      <c r="K131" s="53"/>
      <c r="L131" s="53"/>
      <c r="M131" s="53"/>
      <c r="N131" s="53"/>
      <c r="O131" s="53"/>
      <c r="P131" s="53"/>
    </row>
    <row r="132" spans="2:16" x14ac:dyDescent="0.25">
      <c r="B132" s="53"/>
      <c r="C132" s="53"/>
      <c r="D132" s="53"/>
      <c r="G132" s="53"/>
      <c r="H132" s="53"/>
      <c r="I132" s="53"/>
      <c r="J132" s="53"/>
      <c r="K132" s="53"/>
      <c r="L132" s="53"/>
      <c r="M132" s="53"/>
      <c r="N132" s="53"/>
      <c r="O132" s="53"/>
      <c r="P132" s="53"/>
    </row>
    <row r="133" spans="2:16" x14ac:dyDescent="0.25">
      <c r="B133" s="53"/>
      <c r="C133" s="53"/>
      <c r="D133" s="53"/>
      <c r="G133" s="53"/>
      <c r="H133" s="53"/>
      <c r="I133" s="53"/>
      <c r="J133" s="53"/>
      <c r="K133" s="53"/>
      <c r="L133" s="53"/>
      <c r="M133" s="53"/>
      <c r="N133" s="53"/>
      <c r="O133" s="53"/>
      <c r="P133" s="53"/>
    </row>
    <row r="134" spans="2:16" x14ac:dyDescent="0.25">
      <c r="B134" s="53"/>
      <c r="C134" s="53"/>
      <c r="D134" s="53"/>
      <c r="G134" s="53"/>
      <c r="H134" s="53"/>
      <c r="I134" s="53"/>
      <c r="J134" s="53"/>
      <c r="K134" s="53"/>
      <c r="L134" s="53"/>
      <c r="M134" s="53"/>
      <c r="N134" s="53"/>
      <c r="O134" s="53"/>
      <c r="P134" s="53"/>
    </row>
    <row r="135" spans="2:16" x14ac:dyDescent="0.25">
      <c r="B135" s="53"/>
      <c r="C135" s="53"/>
      <c r="D135" s="53"/>
      <c r="G135" s="53"/>
      <c r="H135" s="53"/>
      <c r="I135" s="53"/>
      <c r="J135" s="53"/>
      <c r="K135" s="53"/>
      <c r="L135" s="53"/>
      <c r="M135" s="53"/>
      <c r="N135" s="53"/>
      <c r="O135" s="53"/>
      <c r="P135" s="53"/>
    </row>
    <row r="136" spans="2:16" x14ac:dyDescent="0.25">
      <c r="B136" s="53"/>
      <c r="C136" s="53"/>
      <c r="D136" s="53"/>
      <c r="G136" s="53"/>
      <c r="H136" s="53"/>
      <c r="I136" s="53"/>
      <c r="J136" s="53"/>
      <c r="K136" s="53"/>
      <c r="L136" s="53"/>
      <c r="M136" s="53"/>
      <c r="N136" s="53"/>
      <c r="O136" s="53"/>
      <c r="P136" s="53"/>
    </row>
    <row r="137" spans="2:16" x14ac:dyDescent="0.25">
      <c r="B137" s="53"/>
      <c r="C137" s="53"/>
      <c r="D137" s="53"/>
      <c r="G137" s="53"/>
      <c r="H137" s="53"/>
      <c r="I137" s="53"/>
      <c r="J137" s="53"/>
      <c r="K137" s="53"/>
      <c r="L137" s="53"/>
      <c r="M137" s="53"/>
      <c r="N137" s="53"/>
      <c r="O137" s="53"/>
      <c r="P137" s="53"/>
    </row>
    <row r="138" spans="2:16" x14ac:dyDescent="0.25">
      <c r="B138" s="53"/>
      <c r="C138" s="53"/>
      <c r="D138" s="53"/>
      <c r="G138" s="53"/>
      <c r="H138" s="53"/>
      <c r="I138" s="53"/>
      <c r="J138" s="53"/>
      <c r="K138" s="53"/>
      <c r="L138" s="53"/>
      <c r="M138" s="53"/>
      <c r="N138" s="53"/>
      <c r="O138" s="53"/>
      <c r="P138" s="53"/>
    </row>
    <row r="139" spans="2:16" x14ac:dyDescent="0.25">
      <c r="B139" s="53"/>
      <c r="C139" s="53"/>
      <c r="D139" s="53"/>
      <c r="G139" s="53"/>
      <c r="H139" s="53"/>
      <c r="I139" s="53"/>
      <c r="J139" s="53"/>
      <c r="K139" s="53"/>
      <c r="L139" s="53"/>
      <c r="M139" s="53"/>
      <c r="N139" s="53"/>
      <c r="O139" s="53"/>
      <c r="P139" s="53"/>
    </row>
    <row r="140" spans="2:16" x14ac:dyDescent="0.25">
      <c r="B140" s="53"/>
      <c r="C140" s="53"/>
      <c r="D140" s="53"/>
      <c r="G140" s="53"/>
      <c r="H140" s="53"/>
      <c r="I140" s="53"/>
      <c r="J140" s="53"/>
      <c r="K140" s="53"/>
      <c r="L140" s="53"/>
      <c r="M140" s="53"/>
      <c r="N140" s="53"/>
      <c r="O140" s="53"/>
      <c r="P140" s="53"/>
    </row>
    <row r="141" spans="2:16" x14ac:dyDescent="0.25">
      <c r="B141" s="53"/>
      <c r="C141" s="53"/>
      <c r="D141" s="53"/>
      <c r="G141" s="53"/>
      <c r="H141" s="53"/>
      <c r="I141" s="53"/>
      <c r="J141" s="53"/>
      <c r="K141" s="53"/>
      <c r="L141" s="53"/>
      <c r="M141" s="53"/>
      <c r="N141" s="53"/>
      <c r="O141" s="53"/>
      <c r="P141" s="53"/>
    </row>
    <row r="142" spans="2:16" x14ac:dyDescent="0.25">
      <c r="B142" s="53"/>
      <c r="C142" s="53"/>
      <c r="D142" s="53"/>
      <c r="G142" s="53"/>
      <c r="H142" s="53"/>
      <c r="I142" s="53"/>
      <c r="J142" s="53"/>
      <c r="K142" s="53"/>
      <c r="L142" s="53"/>
      <c r="M142" s="53"/>
      <c r="N142" s="53"/>
      <c r="O142" s="53"/>
      <c r="P142" s="53"/>
    </row>
    <row r="143" spans="2:16" x14ac:dyDescent="0.25">
      <c r="B143" s="53"/>
      <c r="C143" s="53"/>
      <c r="D143" s="53"/>
      <c r="G143" s="53"/>
      <c r="H143" s="53"/>
      <c r="I143" s="53"/>
      <c r="J143" s="53"/>
      <c r="K143" s="53"/>
      <c r="L143" s="53"/>
      <c r="M143" s="53"/>
      <c r="N143" s="53"/>
      <c r="O143" s="53"/>
      <c r="P143" s="53"/>
    </row>
    <row r="144" spans="2:16" x14ac:dyDescent="0.25">
      <c r="B144" s="53"/>
      <c r="C144" s="53"/>
      <c r="D144" s="53"/>
      <c r="G144" s="53"/>
      <c r="H144" s="53"/>
      <c r="I144" s="53"/>
      <c r="J144" s="53"/>
      <c r="K144" s="53"/>
      <c r="L144" s="53"/>
      <c r="M144" s="53"/>
      <c r="N144" s="53"/>
      <c r="O144" s="53"/>
      <c r="P144" s="53"/>
    </row>
    <row r="145" spans="2:16" x14ac:dyDescent="0.25">
      <c r="B145" s="53"/>
      <c r="C145" s="53"/>
      <c r="D145" s="53"/>
      <c r="G145" s="53"/>
      <c r="H145" s="53"/>
      <c r="I145" s="53"/>
      <c r="J145" s="53"/>
      <c r="K145" s="53"/>
      <c r="L145" s="53"/>
      <c r="M145" s="53"/>
      <c r="N145" s="53"/>
      <c r="O145" s="53"/>
      <c r="P145" s="53"/>
    </row>
    <row r="146" spans="2:16" x14ac:dyDescent="0.25">
      <c r="B146" s="53"/>
      <c r="C146" s="53"/>
      <c r="D146" s="53"/>
      <c r="G146" s="53"/>
      <c r="H146" s="53"/>
      <c r="I146" s="53"/>
      <c r="J146" s="53"/>
      <c r="K146" s="53"/>
      <c r="L146" s="53"/>
      <c r="M146" s="53"/>
      <c r="N146" s="53"/>
      <c r="O146" s="53"/>
      <c r="P146" s="53"/>
    </row>
    <row r="147" spans="2:16" x14ac:dyDescent="0.25">
      <c r="B147" s="53"/>
      <c r="C147" s="53"/>
      <c r="D147" s="53"/>
      <c r="G147" s="53"/>
      <c r="H147" s="53"/>
      <c r="I147" s="53"/>
      <c r="J147" s="53"/>
      <c r="K147" s="53"/>
      <c r="L147" s="53"/>
      <c r="M147" s="53"/>
      <c r="N147" s="53"/>
      <c r="O147" s="53"/>
      <c r="P147" s="53"/>
    </row>
    <row r="148" spans="2:16" x14ac:dyDescent="0.25">
      <c r="B148" s="53"/>
      <c r="C148" s="53"/>
      <c r="D148" s="53"/>
      <c r="G148" s="53"/>
      <c r="H148" s="53"/>
      <c r="I148" s="53"/>
      <c r="J148" s="53"/>
      <c r="K148" s="53"/>
      <c r="L148" s="53"/>
      <c r="M148" s="53"/>
      <c r="N148" s="53"/>
      <c r="O148" s="53"/>
      <c r="P148" s="53"/>
    </row>
    <row r="149" spans="2:16" x14ac:dyDescent="0.25">
      <c r="B149" s="53"/>
      <c r="C149" s="53"/>
      <c r="D149" s="53"/>
      <c r="G149" s="53"/>
      <c r="H149" s="53"/>
      <c r="I149" s="53"/>
      <c r="J149" s="53"/>
      <c r="K149" s="53"/>
      <c r="L149" s="53"/>
      <c r="M149" s="53"/>
      <c r="N149" s="53"/>
      <c r="O149" s="53"/>
      <c r="P149" s="53"/>
    </row>
    <row r="150" spans="2:16" x14ac:dyDescent="0.25">
      <c r="B150" s="53"/>
      <c r="C150" s="53"/>
      <c r="D150" s="53"/>
      <c r="G150" s="53"/>
      <c r="H150" s="53"/>
      <c r="I150" s="53"/>
      <c r="J150" s="53"/>
      <c r="K150" s="53"/>
      <c r="L150" s="53"/>
      <c r="M150" s="53"/>
      <c r="N150" s="53"/>
      <c r="O150" s="53"/>
      <c r="P150" s="53"/>
    </row>
    <row r="151" spans="2:16" x14ac:dyDescent="0.25">
      <c r="B151" s="53"/>
      <c r="C151" s="53"/>
      <c r="D151" s="53"/>
      <c r="G151" s="53"/>
      <c r="H151" s="53"/>
      <c r="I151" s="53"/>
      <c r="J151" s="53"/>
      <c r="K151" s="53"/>
      <c r="L151" s="53"/>
      <c r="M151" s="53"/>
      <c r="N151" s="53"/>
      <c r="O151" s="53"/>
      <c r="P151" s="53"/>
    </row>
  </sheetData>
  <mergeCells count="17">
    <mergeCell ref="B52:D52"/>
    <mergeCell ref="B35:B36"/>
    <mergeCell ref="H27:J27"/>
    <mergeCell ref="H32:J32"/>
    <mergeCell ref="H33:J33"/>
    <mergeCell ref="B51:D51"/>
    <mergeCell ref="B37:B38"/>
    <mergeCell ref="B39:B40"/>
    <mergeCell ref="B41:B43"/>
    <mergeCell ref="B3:D3"/>
    <mergeCell ref="B4:D4"/>
    <mergeCell ref="H26:J26"/>
    <mergeCell ref="B16:B17"/>
    <mergeCell ref="B19:B20"/>
    <mergeCell ref="B24:B25"/>
    <mergeCell ref="D10:D11"/>
    <mergeCell ref="D12:D13"/>
  </mergeCells>
  <dataValidations count="7">
    <dataValidation type="list" showInputMessage="1" showErrorMessage="1" error="Select from drop down lists" sqref="D22" xr:uid="{00000000-0002-0000-0000-000000000000}">
      <formula1>MDNType</formula1>
    </dataValidation>
    <dataValidation type="list" allowBlank="1" showInputMessage="1" showErrorMessage="1" error="Select from drop down lists" sqref="D27" xr:uid="{00000000-0002-0000-0000-000001000000}">
      <formula1>MimeType</formula1>
    </dataValidation>
    <dataValidation type="list" allowBlank="1" showInputMessage="1" showErrorMessage="1" error="Select from drop down lists" sqref="D29" xr:uid="{00000000-0002-0000-0000-000002000000}">
      <formula1>CertificateEncryptionAlgorithm</formula1>
    </dataValidation>
    <dataValidation type="list" allowBlank="1" showInputMessage="1" showErrorMessage="1" error="Select from drop down lists" sqref="D31" xr:uid="{00000000-0002-0000-0000-000003000000}">
      <formula1>CertificateSignatureHashAlgorithm</formula1>
    </dataValidation>
    <dataValidation type="list" allowBlank="1" showInputMessage="1" showErrorMessage="1" error="Select from drop down lists" sqref="D35:D36" xr:uid="{00000000-0002-0000-0000-000004000000}">
      <formula1>TradingPartnerEDIQualifier</formula1>
    </dataValidation>
    <dataValidation type="custom" allowBlank="1" showInputMessage="1" showErrorMessage="1" errorTitle="HTTPS URL" error="All communication with CIG must go through HTTPS only (e.g. https://edi.workchairs.com/ediint)" promptTitle="HTTPS URL ONLY" sqref="D16:D17 D24:D25" xr:uid="{00000000-0002-0000-0000-000005000000}">
      <formula1>EXACT(LEFT(D16,5),"https")</formula1>
    </dataValidation>
    <dataValidation type="list" allowBlank="1" showInputMessage="1" showErrorMessage="1" sqref="D33" xr:uid="{00000000-0002-0000-0000-000006000000}">
      <formula1>AuthenticationType</formula1>
    </dataValidation>
  </dataValidations>
  <pageMargins left="0.7" right="0.7" top="0.75" bottom="0.75" header="0.3" footer="0.3"/>
  <pageSetup orientation="portrait" verticalDpi="0" r:id="rId1"/>
  <drawing r:id="rId2"/>
  <legacyDrawing r:id="rId3"/>
  <controls>
    <mc:AlternateContent xmlns:mc="http://schemas.openxmlformats.org/markup-compatibility/2006">
      <mc:Choice Requires="x14">
        <control shapeId="3087" r:id="rId4" name="CommandButton2">
          <controlPr defaultSize="0" autoLine="0" r:id="rId5">
            <anchor moveWithCells="1">
              <from>
                <xdr:col>7</xdr:col>
                <xdr:colOff>276225</xdr:colOff>
                <xdr:row>47</xdr:row>
                <xdr:rowOff>333375</xdr:rowOff>
              </from>
              <to>
                <xdr:col>8</xdr:col>
                <xdr:colOff>1047750</xdr:colOff>
                <xdr:row>49</xdr:row>
                <xdr:rowOff>209550</xdr:rowOff>
              </to>
            </anchor>
          </controlPr>
        </control>
      </mc:Choice>
      <mc:Fallback>
        <control shapeId="3087" r:id="rId4" name="CommandButton2"/>
      </mc:Fallback>
    </mc:AlternateContent>
    <mc:AlternateContent xmlns:mc="http://schemas.openxmlformats.org/markup-compatibility/2006">
      <mc:Choice Requires="x14">
        <control shapeId="3073" r:id="rId6" name="CommandButton1">
          <controlPr defaultSize="0" autoLine="0" r:id="rId7">
            <anchor moveWithCells="1">
              <from>
                <xdr:col>7</xdr:col>
                <xdr:colOff>9525</xdr:colOff>
                <xdr:row>2</xdr:row>
                <xdr:rowOff>0</xdr:rowOff>
              </from>
              <to>
                <xdr:col>8</xdr:col>
                <xdr:colOff>847725</xdr:colOff>
                <xdr:row>2</xdr:row>
                <xdr:rowOff>676275</xdr:rowOff>
              </to>
            </anchor>
          </controlPr>
        </control>
      </mc:Choice>
      <mc:Fallback>
        <control shapeId="3073" r:id="rId6"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29D0-2D1C-4404-9690-2BDF20C9DC64}">
  <sheetPr>
    <tabColor theme="4" tint="0.59999389629810485"/>
  </sheetPr>
  <dimension ref="A1:AZ440"/>
  <sheetViews>
    <sheetView tabSelected="1" topLeftCell="A9" workbookViewId="0">
      <selection activeCell="I28" sqref="I28"/>
    </sheetView>
  </sheetViews>
  <sheetFormatPr defaultColWidth="9.140625" defaultRowHeight="15" x14ac:dyDescent="0.25"/>
  <cols>
    <col min="1" max="1" width="9.140625" style="118"/>
    <col min="2" max="2" width="52.28515625" style="118" customWidth="1"/>
    <col min="3" max="4" width="64.28515625" style="118" customWidth="1"/>
    <col min="5" max="52" width="9.140625" style="116"/>
    <col min="53" max="16384" width="9.140625" style="118"/>
  </cols>
  <sheetData>
    <row r="1" spans="1:4" s="116" customFormat="1" x14ac:dyDescent="0.25"/>
    <row r="2" spans="1:4" s="116" customFormat="1" x14ac:dyDescent="0.25"/>
    <row r="3" spans="1:4" s="117" customFormat="1" ht="19.5" thickBot="1" x14ac:dyDescent="0.35">
      <c r="B3" s="157" t="s">
        <v>322</v>
      </c>
      <c r="C3" s="158"/>
      <c r="D3" s="158"/>
    </row>
    <row r="4" spans="1:4" ht="19.5" thickBot="1" x14ac:dyDescent="0.3">
      <c r="A4" s="116"/>
      <c r="B4" s="159" t="s">
        <v>323</v>
      </c>
      <c r="C4" s="160"/>
      <c r="D4" s="161"/>
    </row>
    <row r="5" spans="1:4" ht="19.5" thickBot="1" x14ac:dyDescent="0.3">
      <c r="A5" s="116"/>
      <c r="B5" s="75" t="s">
        <v>324</v>
      </c>
      <c r="C5" s="162" t="s">
        <v>325</v>
      </c>
      <c r="D5" s="163"/>
    </row>
    <row r="6" spans="1:4" ht="19.5" thickBot="1" x14ac:dyDescent="0.3">
      <c r="A6" s="116"/>
      <c r="B6" s="76" t="s">
        <v>326</v>
      </c>
      <c r="C6" s="162" t="s">
        <v>327</v>
      </c>
      <c r="D6" s="163"/>
    </row>
    <row r="7" spans="1:4" ht="19.5" thickBot="1" x14ac:dyDescent="0.3">
      <c r="A7" s="116"/>
      <c r="B7" s="76" t="s">
        <v>328</v>
      </c>
      <c r="C7" s="162" t="s">
        <v>329</v>
      </c>
      <c r="D7" s="163"/>
    </row>
    <row r="8" spans="1:4" ht="19.5" thickBot="1" x14ac:dyDescent="0.3">
      <c r="A8" s="116"/>
      <c r="B8" s="76" t="s">
        <v>330</v>
      </c>
      <c r="C8" s="111" t="s">
        <v>331</v>
      </c>
      <c r="D8" s="110"/>
    </row>
    <row r="9" spans="1:4" ht="53.25" customHeight="1" thickBot="1" x14ac:dyDescent="0.3">
      <c r="A9" s="116"/>
      <c r="B9" s="75" t="s">
        <v>332</v>
      </c>
      <c r="C9" s="155" t="s">
        <v>409</v>
      </c>
      <c r="D9" s="156"/>
    </row>
    <row r="10" spans="1:4" ht="19.5" thickBot="1" x14ac:dyDescent="0.3">
      <c r="A10" s="116"/>
      <c r="B10" s="75"/>
      <c r="C10" s="162"/>
      <c r="D10" s="163"/>
    </row>
    <row r="11" spans="1:4" ht="19.5" thickBot="1" x14ac:dyDescent="0.3">
      <c r="A11" s="116"/>
      <c r="B11" s="167"/>
      <c r="C11" s="168"/>
      <c r="D11" s="169"/>
    </row>
    <row r="12" spans="1:4" ht="19.5" thickBot="1" x14ac:dyDescent="0.3">
      <c r="A12" s="116"/>
      <c r="B12" s="75"/>
      <c r="C12" s="2" t="s">
        <v>333</v>
      </c>
      <c r="D12" s="2" t="s">
        <v>334</v>
      </c>
    </row>
    <row r="13" spans="1:4" ht="19.5" thickBot="1" x14ac:dyDescent="0.3">
      <c r="A13" s="116"/>
      <c r="B13" s="75" t="s">
        <v>335</v>
      </c>
      <c r="C13" s="50" t="s">
        <v>336</v>
      </c>
      <c r="D13" s="50" t="s">
        <v>337</v>
      </c>
    </row>
    <row r="14" spans="1:4" ht="19.5" thickBot="1" x14ac:dyDescent="0.3">
      <c r="A14" s="116"/>
      <c r="B14" s="75" t="s">
        <v>338</v>
      </c>
      <c r="C14" s="50" t="s">
        <v>339</v>
      </c>
      <c r="D14" s="50" t="s">
        <v>340</v>
      </c>
    </row>
    <row r="15" spans="1:4" ht="19.5" thickBot="1" x14ac:dyDescent="0.3">
      <c r="A15" s="116"/>
      <c r="B15" s="75" t="s">
        <v>341</v>
      </c>
      <c r="C15" s="50" t="s">
        <v>342</v>
      </c>
      <c r="D15" s="50" t="s">
        <v>342</v>
      </c>
    </row>
    <row r="16" spans="1:4" ht="19.5" thickBot="1" x14ac:dyDescent="0.3">
      <c r="A16" s="116"/>
      <c r="B16" s="75" t="s">
        <v>343</v>
      </c>
      <c r="C16" s="104" t="s">
        <v>344</v>
      </c>
      <c r="D16" s="104" t="s">
        <v>345</v>
      </c>
    </row>
    <row r="17" spans="1:4" ht="19.5" thickBot="1" x14ac:dyDescent="0.3">
      <c r="A17" s="116"/>
      <c r="B17" s="75" t="s">
        <v>346</v>
      </c>
      <c r="C17" s="3" t="s">
        <v>347</v>
      </c>
      <c r="D17" s="3" t="s">
        <v>347</v>
      </c>
    </row>
    <row r="18" spans="1:4" ht="19.5" thickBot="1" x14ac:dyDescent="0.3">
      <c r="A18" s="116"/>
      <c r="B18" s="75" t="s">
        <v>348</v>
      </c>
      <c r="C18" s="3" t="s">
        <v>349</v>
      </c>
      <c r="D18" s="3" t="s">
        <v>349</v>
      </c>
    </row>
    <row r="19" spans="1:4" ht="19.5" thickBot="1" x14ac:dyDescent="0.3">
      <c r="A19" s="116"/>
      <c r="B19" s="76" t="s">
        <v>350</v>
      </c>
      <c r="C19" s="3" t="s">
        <v>351</v>
      </c>
      <c r="D19" s="3" t="s">
        <v>351</v>
      </c>
    </row>
    <row r="20" spans="1:4" ht="19.5" thickBot="1" x14ac:dyDescent="0.3">
      <c r="A20" s="116"/>
      <c r="B20" s="76" t="s">
        <v>352</v>
      </c>
      <c r="C20" s="3" t="s">
        <v>353</v>
      </c>
      <c r="D20" s="3" t="s">
        <v>353</v>
      </c>
    </row>
    <row r="21" spans="1:4" ht="19.5" thickBot="1" x14ac:dyDescent="0.3">
      <c r="A21" s="116"/>
      <c r="B21" s="76" t="s">
        <v>354</v>
      </c>
      <c r="C21" s="3" t="s">
        <v>355</v>
      </c>
      <c r="D21" s="3" t="s">
        <v>355</v>
      </c>
    </row>
    <row r="22" spans="1:4" ht="19.5" thickBot="1" x14ac:dyDescent="0.3">
      <c r="A22" s="116"/>
      <c r="B22" s="76" t="s">
        <v>356</v>
      </c>
      <c r="C22" s="3" t="s">
        <v>357</v>
      </c>
      <c r="D22" s="3" t="s">
        <v>357</v>
      </c>
    </row>
    <row r="23" spans="1:4" ht="19.5" thickBot="1" x14ac:dyDescent="0.3">
      <c r="A23" s="116"/>
      <c r="B23" s="75" t="s">
        <v>358</v>
      </c>
      <c r="C23" s="3" t="s">
        <v>359</v>
      </c>
      <c r="D23" s="3" t="s">
        <v>359</v>
      </c>
    </row>
    <row r="24" spans="1:4" ht="19.5" thickBot="1" x14ac:dyDescent="0.3">
      <c r="A24" s="116"/>
      <c r="B24" s="76" t="s">
        <v>360</v>
      </c>
      <c r="C24" s="114" t="s">
        <v>410</v>
      </c>
      <c r="D24" s="115" t="s">
        <v>412</v>
      </c>
    </row>
    <row r="25" spans="1:4" ht="19.5" thickBot="1" x14ac:dyDescent="0.3">
      <c r="A25" s="116"/>
      <c r="B25" s="76" t="s">
        <v>361</v>
      </c>
      <c r="C25" s="49" t="s">
        <v>414</v>
      </c>
      <c r="D25" s="49" t="s">
        <v>414</v>
      </c>
    </row>
    <row r="26" spans="1:4" ht="19.5" thickBot="1" x14ac:dyDescent="0.3">
      <c r="A26" s="116"/>
      <c r="B26" s="76" t="s">
        <v>362</v>
      </c>
      <c r="C26" s="114" t="s">
        <v>411</v>
      </c>
      <c r="D26" s="115" t="s">
        <v>413</v>
      </c>
    </row>
    <row r="27" spans="1:4" ht="19.5" thickBot="1" x14ac:dyDescent="0.3">
      <c r="A27" s="116"/>
      <c r="B27" s="76" t="s">
        <v>363</v>
      </c>
      <c r="C27" s="49" t="s">
        <v>414</v>
      </c>
      <c r="D27" s="49" t="s">
        <v>414</v>
      </c>
    </row>
    <row r="28" spans="1:4" ht="9" customHeight="1" thickBot="1" x14ac:dyDescent="0.3">
      <c r="A28" s="116"/>
      <c r="B28" s="76"/>
      <c r="C28" s="123"/>
      <c r="D28" s="49"/>
    </row>
    <row r="29" spans="1:4" s="116" customFormat="1" ht="90.75" thickBot="1" x14ac:dyDescent="0.3">
      <c r="B29" s="124" t="s">
        <v>364</v>
      </c>
      <c r="C29" s="173" t="s">
        <v>365</v>
      </c>
      <c r="D29" s="174"/>
    </row>
    <row r="30" spans="1:4" ht="23.25" x14ac:dyDescent="0.35">
      <c r="A30" s="116"/>
      <c r="B30" s="170" t="s">
        <v>366</v>
      </c>
      <c r="C30" s="171"/>
      <c r="D30" s="172"/>
    </row>
    <row r="31" spans="1:4" ht="36" customHeight="1" x14ac:dyDescent="0.25">
      <c r="A31" s="119">
        <v>1</v>
      </c>
      <c r="B31" s="120" t="s">
        <v>367</v>
      </c>
      <c r="C31" s="116"/>
      <c r="D31" s="121"/>
    </row>
    <row r="32" spans="1:4" ht="36" customHeight="1" x14ac:dyDescent="0.25">
      <c r="A32" s="119">
        <v>2</v>
      </c>
      <c r="B32" s="164" t="s">
        <v>368</v>
      </c>
      <c r="C32" s="165"/>
      <c r="D32" s="166"/>
    </row>
    <row r="33" spans="1:4" ht="36" customHeight="1" x14ac:dyDescent="0.25">
      <c r="A33" s="119">
        <v>3</v>
      </c>
      <c r="B33" s="164" t="s">
        <v>369</v>
      </c>
      <c r="C33" s="165"/>
      <c r="D33" s="166"/>
    </row>
    <row r="34" spans="1:4" ht="36" customHeight="1" x14ac:dyDescent="0.25">
      <c r="A34" s="119">
        <v>4</v>
      </c>
      <c r="B34" s="164" t="s">
        <v>370</v>
      </c>
      <c r="C34" s="165"/>
      <c r="D34" s="166"/>
    </row>
    <row r="35" spans="1:4" ht="36" customHeight="1" x14ac:dyDescent="0.25">
      <c r="A35" s="119">
        <v>5</v>
      </c>
      <c r="B35" s="164" t="s">
        <v>371</v>
      </c>
      <c r="C35" s="165"/>
      <c r="D35" s="166"/>
    </row>
    <row r="36" spans="1:4" s="116" customFormat="1" ht="36" customHeight="1" x14ac:dyDescent="0.25">
      <c r="A36" s="122">
        <v>6</v>
      </c>
      <c r="B36" s="164" t="s">
        <v>372</v>
      </c>
      <c r="C36" s="165"/>
      <c r="D36" s="166"/>
    </row>
    <row r="37" spans="1:4" s="116" customFormat="1" ht="36" customHeight="1" x14ac:dyDescent="0.25">
      <c r="A37" s="118"/>
      <c r="B37" s="152" t="s">
        <v>373</v>
      </c>
      <c r="C37" s="153"/>
      <c r="D37" s="154"/>
    </row>
    <row r="38" spans="1:4" s="116" customFormat="1" x14ac:dyDescent="0.25">
      <c r="B38" s="118"/>
      <c r="C38" s="118"/>
      <c r="D38" s="118"/>
    </row>
    <row r="39" spans="1:4" s="116" customFormat="1" x14ac:dyDescent="0.25"/>
    <row r="40" spans="1:4" s="116" customFormat="1" x14ac:dyDescent="0.25"/>
    <row r="41" spans="1:4" s="116" customFormat="1" x14ac:dyDescent="0.25"/>
    <row r="42" spans="1:4" s="116" customFormat="1" x14ac:dyDescent="0.25"/>
    <row r="43" spans="1:4" s="116" customFormat="1" x14ac:dyDescent="0.25"/>
    <row r="44" spans="1:4" s="116" customFormat="1" x14ac:dyDescent="0.25"/>
    <row r="45" spans="1:4" s="116" customFormat="1" x14ac:dyDescent="0.25"/>
    <row r="46" spans="1:4" s="116" customFormat="1" x14ac:dyDescent="0.25"/>
    <row r="47" spans="1:4" s="116" customFormat="1" x14ac:dyDescent="0.25"/>
    <row r="48" spans="1:4" s="116" customFormat="1" x14ac:dyDescent="0.25"/>
    <row r="49" s="116" customFormat="1" x14ac:dyDescent="0.25"/>
    <row r="50" s="116" customFormat="1" x14ac:dyDescent="0.25"/>
    <row r="51" s="116" customFormat="1" x14ac:dyDescent="0.25"/>
    <row r="52" s="116" customFormat="1" x14ac:dyDescent="0.25"/>
    <row r="53" s="116" customFormat="1" x14ac:dyDescent="0.25"/>
    <row r="54" s="116" customFormat="1" x14ac:dyDescent="0.25"/>
    <row r="55" s="116" customFormat="1" x14ac:dyDescent="0.25"/>
    <row r="56" s="116" customFormat="1" x14ac:dyDescent="0.25"/>
    <row r="57" s="116" customFormat="1" x14ac:dyDescent="0.25"/>
    <row r="58" s="116" customFormat="1" x14ac:dyDescent="0.25"/>
    <row r="59" s="116" customFormat="1" x14ac:dyDescent="0.25"/>
    <row r="60" s="116" customFormat="1" x14ac:dyDescent="0.25"/>
    <row r="61" s="116" customFormat="1" x14ac:dyDescent="0.25"/>
    <row r="62" s="116" customFormat="1" x14ac:dyDescent="0.25"/>
    <row r="63" s="116" customFormat="1" x14ac:dyDescent="0.25"/>
    <row r="64" s="116" customFormat="1" x14ac:dyDescent="0.25"/>
    <row r="65" s="116" customFormat="1" x14ac:dyDescent="0.25"/>
    <row r="66" s="116" customFormat="1" x14ac:dyDescent="0.25"/>
    <row r="67" s="116" customFormat="1" x14ac:dyDescent="0.25"/>
    <row r="68" s="116" customFormat="1" x14ac:dyDescent="0.25"/>
    <row r="69" s="116" customFormat="1" x14ac:dyDescent="0.25"/>
    <row r="70" s="116" customFormat="1" x14ac:dyDescent="0.25"/>
    <row r="71" s="116" customFormat="1" x14ac:dyDescent="0.25"/>
    <row r="72" s="116" customFormat="1" x14ac:dyDescent="0.25"/>
    <row r="73" s="116" customFormat="1" x14ac:dyDescent="0.25"/>
    <row r="74" s="116" customFormat="1" x14ac:dyDescent="0.25"/>
    <row r="75" s="116" customFormat="1" x14ac:dyDescent="0.25"/>
    <row r="76" s="116" customFormat="1" x14ac:dyDescent="0.25"/>
    <row r="77" s="116" customFormat="1" x14ac:dyDescent="0.25"/>
    <row r="78" s="116" customFormat="1" x14ac:dyDescent="0.25"/>
    <row r="79" s="116" customFormat="1" x14ac:dyDescent="0.25"/>
    <row r="80" s="116" customFormat="1" x14ac:dyDescent="0.25"/>
    <row r="81" s="116" customFormat="1" x14ac:dyDescent="0.25"/>
    <row r="82" s="116" customFormat="1" x14ac:dyDescent="0.25"/>
    <row r="83" s="116" customFormat="1" x14ac:dyDescent="0.25"/>
    <row r="84" s="116" customFormat="1" x14ac:dyDescent="0.25"/>
    <row r="85" s="116" customFormat="1" x14ac:dyDescent="0.25"/>
    <row r="86" s="116" customFormat="1" x14ac:dyDescent="0.25"/>
    <row r="87" s="116" customFormat="1" x14ac:dyDescent="0.25"/>
    <row r="88" s="116" customFormat="1" x14ac:dyDescent="0.25"/>
    <row r="89" s="116" customFormat="1" x14ac:dyDescent="0.25"/>
    <row r="90" s="116" customFormat="1" x14ac:dyDescent="0.25"/>
    <row r="91" s="116" customFormat="1" x14ac:dyDescent="0.25"/>
    <row r="92" s="116" customFormat="1" x14ac:dyDescent="0.25"/>
    <row r="93" s="116" customFormat="1" x14ac:dyDescent="0.25"/>
    <row r="94" s="116" customFormat="1" x14ac:dyDescent="0.25"/>
    <row r="95" s="116" customFormat="1" x14ac:dyDescent="0.25"/>
    <row r="96" s="116" customFormat="1" x14ac:dyDescent="0.25"/>
    <row r="97" s="116" customFormat="1" x14ac:dyDescent="0.25"/>
    <row r="98" s="116" customFormat="1" x14ac:dyDescent="0.25"/>
    <row r="99" s="116" customFormat="1" x14ac:dyDescent="0.25"/>
    <row r="100" s="116" customFormat="1" x14ac:dyDescent="0.25"/>
    <row r="101" s="116" customFormat="1" x14ac:dyDescent="0.25"/>
    <row r="102" s="116" customFormat="1" x14ac:dyDescent="0.25"/>
    <row r="103" s="116" customFormat="1" x14ac:dyDescent="0.25"/>
    <row r="104" s="116" customFormat="1" x14ac:dyDescent="0.25"/>
    <row r="105" s="116" customFormat="1" x14ac:dyDescent="0.25"/>
    <row r="106" s="116" customFormat="1" x14ac:dyDescent="0.25"/>
    <row r="107" s="116" customFormat="1" x14ac:dyDescent="0.25"/>
    <row r="108" s="116" customFormat="1" x14ac:dyDescent="0.25"/>
    <row r="109" s="116" customFormat="1" x14ac:dyDescent="0.25"/>
    <row r="110" s="116" customFormat="1" x14ac:dyDescent="0.25"/>
    <row r="111" s="116" customFormat="1" x14ac:dyDescent="0.25"/>
    <row r="112" s="116" customFormat="1" x14ac:dyDescent="0.25"/>
    <row r="113" s="116" customFormat="1" x14ac:dyDescent="0.25"/>
    <row r="114" s="116" customFormat="1" x14ac:dyDescent="0.25"/>
    <row r="115" s="116" customFormat="1" x14ac:dyDescent="0.25"/>
    <row r="116" s="116" customFormat="1" x14ac:dyDescent="0.25"/>
    <row r="117" s="116" customFormat="1" x14ac:dyDescent="0.25"/>
    <row r="118" s="116" customFormat="1" x14ac:dyDescent="0.25"/>
    <row r="119" s="116" customFormat="1" x14ac:dyDescent="0.25"/>
    <row r="120" s="116" customFormat="1" x14ac:dyDescent="0.25"/>
    <row r="121" s="116" customFormat="1" x14ac:dyDescent="0.25"/>
    <row r="122" s="116" customFormat="1" x14ac:dyDescent="0.25"/>
    <row r="123" s="116" customFormat="1" x14ac:dyDescent="0.25"/>
    <row r="124" s="116" customFormat="1" x14ac:dyDescent="0.25"/>
    <row r="125" s="116" customFormat="1" x14ac:dyDescent="0.25"/>
    <row r="126" s="116" customFormat="1" x14ac:dyDescent="0.25"/>
    <row r="127" s="116" customFormat="1" x14ac:dyDescent="0.25"/>
    <row r="128" s="116" customFormat="1" x14ac:dyDescent="0.25"/>
    <row r="129" s="116" customFormat="1" x14ac:dyDescent="0.25"/>
    <row r="130" s="116" customFormat="1" x14ac:dyDescent="0.25"/>
    <row r="131" s="116" customFormat="1" x14ac:dyDescent="0.25"/>
    <row r="132" s="116" customFormat="1" x14ac:dyDescent="0.25"/>
    <row r="133" s="116" customFormat="1" x14ac:dyDescent="0.25"/>
    <row r="134" s="116" customFormat="1" x14ac:dyDescent="0.25"/>
    <row r="135" s="116" customFormat="1" x14ac:dyDescent="0.25"/>
    <row r="136" s="116" customFormat="1" x14ac:dyDescent="0.25"/>
    <row r="137" s="116" customFormat="1" x14ac:dyDescent="0.25"/>
    <row r="138" s="116" customFormat="1" x14ac:dyDescent="0.25"/>
    <row r="139" s="116" customFormat="1" x14ac:dyDescent="0.25"/>
    <row r="140" s="116" customFormat="1" x14ac:dyDescent="0.25"/>
    <row r="141" s="116" customFormat="1" x14ac:dyDescent="0.25"/>
    <row r="142" s="116" customFormat="1" x14ac:dyDescent="0.25"/>
    <row r="143" s="116" customFormat="1" x14ac:dyDescent="0.25"/>
    <row r="144" s="116" customFormat="1" x14ac:dyDescent="0.25"/>
    <row r="145" s="116" customFormat="1" x14ac:dyDescent="0.25"/>
    <row r="146" s="116" customFormat="1" x14ac:dyDescent="0.25"/>
    <row r="147" s="116" customFormat="1" x14ac:dyDescent="0.25"/>
    <row r="148" s="116" customFormat="1" x14ac:dyDescent="0.25"/>
    <row r="149" s="116" customFormat="1" x14ac:dyDescent="0.25"/>
    <row r="150" s="116" customFormat="1" x14ac:dyDescent="0.25"/>
    <row r="151" s="116" customFormat="1" x14ac:dyDescent="0.25"/>
    <row r="152" s="116" customFormat="1" x14ac:dyDescent="0.25"/>
    <row r="153" s="116" customFormat="1" x14ac:dyDescent="0.25"/>
    <row r="154" s="116" customFormat="1" x14ac:dyDescent="0.25"/>
    <row r="155" s="116" customFormat="1" x14ac:dyDescent="0.25"/>
    <row r="156" s="116" customFormat="1" x14ac:dyDescent="0.25"/>
    <row r="157" s="116" customFormat="1" x14ac:dyDescent="0.25"/>
    <row r="158" s="116" customFormat="1" x14ac:dyDescent="0.25"/>
    <row r="159" s="116" customFormat="1" x14ac:dyDescent="0.25"/>
    <row r="160" s="116" customFormat="1" x14ac:dyDescent="0.25"/>
    <row r="161" s="116" customFormat="1" x14ac:dyDescent="0.25"/>
    <row r="162" s="116" customFormat="1" x14ac:dyDescent="0.25"/>
    <row r="163" s="116" customFormat="1" x14ac:dyDescent="0.25"/>
    <row r="164" s="116" customFormat="1" x14ac:dyDescent="0.25"/>
    <row r="165" s="116" customFormat="1" x14ac:dyDescent="0.25"/>
    <row r="166" s="116" customFormat="1" x14ac:dyDescent="0.25"/>
    <row r="167" s="116" customFormat="1" x14ac:dyDescent="0.25"/>
    <row r="168" s="116" customFormat="1" x14ac:dyDescent="0.25"/>
    <row r="169" s="116" customFormat="1" x14ac:dyDescent="0.25"/>
    <row r="170" s="116" customFormat="1" x14ac:dyDescent="0.25"/>
    <row r="171" s="116" customFormat="1" x14ac:dyDescent="0.25"/>
    <row r="172" s="116" customFormat="1" x14ac:dyDescent="0.25"/>
    <row r="173" s="116" customFormat="1" x14ac:dyDescent="0.25"/>
    <row r="174" s="116" customFormat="1" x14ac:dyDescent="0.25"/>
    <row r="175" s="116" customFormat="1" x14ac:dyDescent="0.25"/>
    <row r="176" s="116" customFormat="1" x14ac:dyDescent="0.25"/>
    <row r="177" s="116" customFormat="1" x14ac:dyDescent="0.25"/>
    <row r="178" s="116" customFormat="1" x14ac:dyDescent="0.25"/>
    <row r="179" s="116" customFormat="1" x14ac:dyDescent="0.25"/>
    <row r="180" s="116" customFormat="1" x14ac:dyDescent="0.25"/>
    <row r="181" s="116" customFormat="1" x14ac:dyDescent="0.25"/>
    <row r="182" s="116" customFormat="1" x14ac:dyDescent="0.25"/>
    <row r="183" s="116" customFormat="1" x14ac:dyDescent="0.25"/>
    <row r="184" s="116" customFormat="1" x14ac:dyDescent="0.25"/>
    <row r="185" s="116" customFormat="1" x14ac:dyDescent="0.25"/>
    <row r="186" s="116" customFormat="1" x14ac:dyDescent="0.25"/>
    <row r="187" s="116" customFormat="1" x14ac:dyDescent="0.25"/>
    <row r="188" s="116" customFormat="1" x14ac:dyDescent="0.25"/>
    <row r="189" s="116" customFormat="1" x14ac:dyDescent="0.25"/>
    <row r="190" s="116" customFormat="1" x14ac:dyDescent="0.25"/>
    <row r="191" s="116" customFormat="1" x14ac:dyDescent="0.25"/>
    <row r="192" s="116" customFormat="1" x14ac:dyDescent="0.25"/>
    <row r="193" s="116" customFormat="1" x14ac:dyDescent="0.25"/>
    <row r="194" s="116" customFormat="1" x14ac:dyDescent="0.25"/>
    <row r="195" s="116" customFormat="1" x14ac:dyDescent="0.25"/>
    <row r="196" s="116" customFormat="1" x14ac:dyDescent="0.25"/>
    <row r="197" s="116" customFormat="1" x14ac:dyDescent="0.25"/>
    <row r="198" s="116" customFormat="1" x14ac:dyDescent="0.25"/>
    <row r="199" s="116" customFormat="1" x14ac:dyDescent="0.25"/>
    <row r="200" s="116" customFormat="1" x14ac:dyDescent="0.25"/>
    <row r="201" s="116" customFormat="1" x14ac:dyDescent="0.25"/>
    <row r="202" s="116" customFormat="1" x14ac:dyDescent="0.25"/>
    <row r="203" s="116" customFormat="1" x14ac:dyDescent="0.25"/>
    <row r="204" s="116" customFormat="1" x14ac:dyDescent="0.25"/>
    <row r="205" s="116" customFormat="1" x14ac:dyDescent="0.25"/>
    <row r="206" s="116" customFormat="1" x14ac:dyDescent="0.25"/>
    <row r="207" s="116" customFormat="1" x14ac:dyDescent="0.25"/>
    <row r="208" s="116" customFormat="1" x14ac:dyDescent="0.25"/>
    <row r="209" s="116" customFormat="1" x14ac:dyDescent="0.25"/>
    <row r="210" s="116" customFormat="1" x14ac:dyDescent="0.25"/>
    <row r="211" s="116" customFormat="1" x14ac:dyDescent="0.25"/>
    <row r="212" s="116" customFormat="1" x14ac:dyDescent="0.25"/>
    <row r="213" s="116" customFormat="1" x14ac:dyDescent="0.25"/>
    <row r="214" s="116" customFormat="1" x14ac:dyDescent="0.25"/>
    <row r="215" s="116" customFormat="1" x14ac:dyDescent="0.25"/>
    <row r="216" s="116" customFormat="1" x14ac:dyDescent="0.25"/>
    <row r="217" s="116" customFormat="1" x14ac:dyDescent="0.25"/>
    <row r="218" s="116" customFormat="1" x14ac:dyDescent="0.25"/>
    <row r="219" s="116" customFormat="1" x14ac:dyDescent="0.25"/>
    <row r="220" s="116" customFormat="1" x14ac:dyDescent="0.25"/>
    <row r="221" s="116" customFormat="1" x14ac:dyDescent="0.25"/>
    <row r="222" s="116" customFormat="1" x14ac:dyDescent="0.25"/>
    <row r="223" s="116" customFormat="1" x14ac:dyDescent="0.25"/>
    <row r="224" s="116" customFormat="1" x14ac:dyDescent="0.25"/>
    <row r="225" s="116" customFormat="1" x14ac:dyDescent="0.25"/>
    <row r="226" s="116" customFormat="1" x14ac:dyDescent="0.25"/>
    <row r="227" s="116" customFormat="1" x14ac:dyDescent="0.25"/>
    <row r="228" s="116" customFormat="1" x14ac:dyDescent="0.25"/>
    <row r="229" s="116" customFormat="1" x14ac:dyDescent="0.25"/>
    <row r="230" s="116" customFormat="1" x14ac:dyDescent="0.25"/>
    <row r="231" s="116" customFormat="1" x14ac:dyDescent="0.25"/>
    <row r="232" s="116" customFormat="1" x14ac:dyDescent="0.25"/>
    <row r="233" s="116" customFormat="1" x14ac:dyDescent="0.25"/>
    <row r="234" s="116" customFormat="1" x14ac:dyDescent="0.25"/>
    <row r="235" s="116" customFormat="1" x14ac:dyDescent="0.25"/>
    <row r="236" s="116" customFormat="1" x14ac:dyDescent="0.25"/>
    <row r="237" s="116" customFormat="1" x14ac:dyDescent="0.25"/>
    <row r="238" s="116" customFormat="1" x14ac:dyDescent="0.25"/>
    <row r="239" s="116" customFormat="1" x14ac:dyDescent="0.25"/>
    <row r="240" s="116" customFormat="1" x14ac:dyDescent="0.25"/>
    <row r="241" s="116" customFormat="1" x14ac:dyDescent="0.25"/>
    <row r="242" s="116" customFormat="1" x14ac:dyDescent="0.25"/>
    <row r="243" s="116" customFormat="1" x14ac:dyDescent="0.25"/>
    <row r="244" s="116" customFormat="1" x14ac:dyDescent="0.25"/>
    <row r="245" s="116" customFormat="1" x14ac:dyDescent="0.25"/>
    <row r="246" s="116" customFormat="1" x14ac:dyDescent="0.25"/>
    <row r="247" s="116" customFormat="1" x14ac:dyDescent="0.25"/>
    <row r="248" s="116" customFormat="1" x14ac:dyDescent="0.25"/>
    <row r="249" s="116" customFormat="1" x14ac:dyDescent="0.25"/>
    <row r="250" s="116" customFormat="1" x14ac:dyDescent="0.25"/>
    <row r="251" s="116" customFormat="1" x14ac:dyDescent="0.25"/>
    <row r="252" s="116" customFormat="1" x14ac:dyDescent="0.25"/>
    <row r="253" s="116" customFormat="1" x14ac:dyDescent="0.25"/>
    <row r="254" s="116" customFormat="1" x14ac:dyDescent="0.25"/>
    <row r="255" s="116" customFormat="1" x14ac:dyDescent="0.25"/>
    <row r="256" s="116" customFormat="1" x14ac:dyDescent="0.25"/>
    <row r="257" s="116" customFormat="1" x14ac:dyDescent="0.25"/>
    <row r="258" s="116" customFormat="1" x14ac:dyDescent="0.25"/>
    <row r="259" s="116" customFormat="1" x14ac:dyDescent="0.25"/>
    <row r="260" s="116" customFormat="1" x14ac:dyDescent="0.25"/>
    <row r="261" s="116" customFormat="1" x14ac:dyDescent="0.25"/>
    <row r="262" s="116" customFormat="1" x14ac:dyDescent="0.25"/>
    <row r="263" s="116" customFormat="1" x14ac:dyDescent="0.25"/>
    <row r="264" s="116" customFormat="1" x14ac:dyDescent="0.25"/>
    <row r="265" s="116" customFormat="1" x14ac:dyDescent="0.25"/>
    <row r="266" s="116" customFormat="1" x14ac:dyDescent="0.25"/>
    <row r="267" s="116" customFormat="1" x14ac:dyDescent="0.25"/>
    <row r="268" s="116" customFormat="1" x14ac:dyDescent="0.25"/>
    <row r="269" s="116" customFormat="1" x14ac:dyDescent="0.25"/>
    <row r="270" s="116" customFormat="1" x14ac:dyDescent="0.25"/>
    <row r="271" s="116" customFormat="1" x14ac:dyDescent="0.25"/>
    <row r="272" s="116" customFormat="1" x14ac:dyDescent="0.25"/>
    <row r="273" s="116" customFormat="1" x14ac:dyDescent="0.25"/>
    <row r="274" s="116" customFormat="1" x14ac:dyDescent="0.25"/>
    <row r="275" s="116" customFormat="1" x14ac:dyDescent="0.25"/>
    <row r="276" s="116" customFormat="1" x14ac:dyDescent="0.25"/>
    <row r="277" s="116" customFormat="1" x14ac:dyDescent="0.25"/>
    <row r="278" s="116" customFormat="1" x14ac:dyDescent="0.25"/>
    <row r="279" s="116" customFormat="1" x14ac:dyDescent="0.25"/>
    <row r="280" s="116" customFormat="1" x14ac:dyDescent="0.25"/>
    <row r="281" s="116" customFormat="1" x14ac:dyDescent="0.25"/>
    <row r="282" s="116" customFormat="1" x14ac:dyDescent="0.25"/>
    <row r="283" s="116" customFormat="1" x14ac:dyDescent="0.25"/>
    <row r="284" s="116" customFormat="1" x14ac:dyDescent="0.25"/>
    <row r="285" s="116" customFormat="1" x14ac:dyDescent="0.25"/>
    <row r="286" s="116" customFormat="1" x14ac:dyDescent="0.25"/>
    <row r="287" s="116" customFormat="1" x14ac:dyDescent="0.25"/>
    <row r="288" s="116" customFormat="1" x14ac:dyDescent="0.25"/>
    <row r="289" s="116" customFormat="1" x14ac:dyDescent="0.25"/>
    <row r="290" s="116" customFormat="1" x14ac:dyDescent="0.25"/>
    <row r="291" s="116" customFormat="1" x14ac:dyDescent="0.25"/>
    <row r="292" s="116" customFormat="1" x14ac:dyDescent="0.25"/>
    <row r="293" s="116" customFormat="1" x14ac:dyDescent="0.25"/>
    <row r="294" s="116" customFormat="1" x14ac:dyDescent="0.25"/>
    <row r="295" s="116" customFormat="1" x14ac:dyDescent="0.25"/>
    <row r="296" s="116" customFormat="1" x14ac:dyDescent="0.25"/>
    <row r="297" s="116" customFormat="1" x14ac:dyDescent="0.25"/>
    <row r="298" s="116" customFormat="1" x14ac:dyDescent="0.25"/>
    <row r="299" s="116" customFormat="1" x14ac:dyDescent="0.25"/>
    <row r="300" s="116" customFormat="1" x14ac:dyDescent="0.25"/>
    <row r="301" s="116" customFormat="1" x14ac:dyDescent="0.25"/>
    <row r="302" s="116" customFormat="1" x14ac:dyDescent="0.25"/>
    <row r="303" s="116" customFormat="1" x14ac:dyDescent="0.25"/>
    <row r="304" s="116" customFormat="1" x14ac:dyDescent="0.25"/>
    <row r="305" s="116" customFormat="1" x14ac:dyDescent="0.25"/>
    <row r="306" s="116" customFormat="1" x14ac:dyDescent="0.25"/>
    <row r="307" s="116" customFormat="1" x14ac:dyDescent="0.25"/>
    <row r="308" s="116" customFormat="1" x14ac:dyDescent="0.25"/>
    <row r="309" s="116" customFormat="1" x14ac:dyDescent="0.25"/>
    <row r="310" s="116" customFormat="1" x14ac:dyDescent="0.25"/>
    <row r="311" s="116" customFormat="1" x14ac:dyDescent="0.25"/>
    <row r="312" s="116" customFormat="1" x14ac:dyDescent="0.25"/>
    <row r="313" s="116" customFormat="1" x14ac:dyDescent="0.25"/>
    <row r="314" s="116" customFormat="1" x14ac:dyDescent="0.25"/>
    <row r="315" s="116" customFormat="1" x14ac:dyDescent="0.25"/>
    <row r="316" s="116" customFormat="1" x14ac:dyDescent="0.25"/>
    <row r="317" s="116" customFormat="1" x14ac:dyDescent="0.25"/>
    <row r="318" s="116" customFormat="1" x14ac:dyDescent="0.25"/>
    <row r="319" s="116" customFormat="1" x14ac:dyDescent="0.25"/>
    <row r="320" s="116" customFormat="1" x14ac:dyDescent="0.25"/>
    <row r="321" s="116" customFormat="1" x14ac:dyDescent="0.25"/>
    <row r="322" s="116" customFormat="1" x14ac:dyDescent="0.25"/>
    <row r="323" s="116" customFormat="1" x14ac:dyDescent="0.25"/>
    <row r="324" s="116" customFormat="1" x14ac:dyDescent="0.25"/>
    <row r="325" s="116" customFormat="1" x14ac:dyDescent="0.25"/>
    <row r="326" s="116" customFormat="1" x14ac:dyDescent="0.25"/>
    <row r="327" s="116" customFormat="1" x14ac:dyDescent="0.25"/>
    <row r="328" s="116" customFormat="1" x14ac:dyDescent="0.25"/>
    <row r="329" s="116" customFormat="1" x14ac:dyDescent="0.25"/>
    <row r="330" s="116" customFormat="1" x14ac:dyDescent="0.25"/>
    <row r="331" s="116" customFormat="1" x14ac:dyDescent="0.25"/>
    <row r="332" s="116" customFormat="1" x14ac:dyDescent="0.25"/>
    <row r="333" s="116" customFormat="1" x14ac:dyDescent="0.25"/>
    <row r="334" s="116" customFormat="1" x14ac:dyDescent="0.25"/>
    <row r="335" s="116" customFormat="1" x14ac:dyDescent="0.25"/>
    <row r="336" s="116" customFormat="1" x14ac:dyDescent="0.25"/>
    <row r="337" s="116" customFormat="1" x14ac:dyDescent="0.25"/>
    <row r="338" s="116" customFormat="1" x14ac:dyDescent="0.25"/>
    <row r="339" s="116" customFormat="1" x14ac:dyDescent="0.25"/>
    <row r="340" s="116" customFormat="1" x14ac:dyDescent="0.25"/>
    <row r="341" s="116" customFormat="1" x14ac:dyDescent="0.25"/>
    <row r="342" s="116" customFormat="1" x14ac:dyDescent="0.25"/>
    <row r="343" s="116" customFormat="1" x14ac:dyDescent="0.25"/>
    <row r="344" s="116" customFormat="1" x14ac:dyDescent="0.25"/>
    <row r="345" s="116" customFormat="1" x14ac:dyDescent="0.25"/>
    <row r="346" s="116" customFormat="1" x14ac:dyDescent="0.25"/>
    <row r="347" s="116" customFormat="1" x14ac:dyDescent="0.25"/>
    <row r="348" s="116" customFormat="1" x14ac:dyDescent="0.25"/>
    <row r="349" s="116" customFormat="1" x14ac:dyDescent="0.25"/>
    <row r="350" s="116" customFormat="1" x14ac:dyDescent="0.25"/>
    <row r="351" s="116" customFormat="1" x14ac:dyDescent="0.25"/>
    <row r="352" s="116" customFormat="1" x14ac:dyDescent="0.25"/>
    <row r="353" s="116" customFormat="1" x14ac:dyDescent="0.25"/>
    <row r="354" s="116" customFormat="1" x14ac:dyDescent="0.25"/>
    <row r="355" s="116" customFormat="1" x14ac:dyDescent="0.25"/>
    <row r="356" s="116" customFormat="1" x14ac:dyDescent="0.25"/>
    <row r="357" s="116" customFormat="1" x14ac:dyDescent="0.25"/>
    <row r="358" s="116" customFormat="1" x14ac:dyDescent="0.25"/>
    <row r="359" s="116" customFormat="1" x14ac:dyDescent="0.25"/>
    <row r="360" s="116" customFormat="1" x14ac:dyDescent="0.25"/>
    <row r="361" s="116" customFormat="1" x14ac:dyDescent="0.25"/>
    <row r="362" s="116" customFormat="1" x14ac:dyDescent="0.25"/>
    <row r="363" s="116" customFormat="1" x14ac:dyDescent="0.25"/>
    <row r="364" s="116" customFormat="1" x14ac:dyDescent="0.25"/>
    <row r="365" s="116" customFormat="1" x14ac:dyDescent="0.25"/>
    <row r="366" s="116" customFormat="1" x14ac:dyDescent="0.25"/>
    <row r="367" s="116" customFormat="1" x14ac:dyDescent="0.25"/>
    <row r="368" s="116" customFormat="1" x14ac:dyDescent="0.25"/>
    <row r="369" s="116" customFormat="1" x14ac:dyDescent="0.25"/>
    <row r="370" s="116" customFormat="1" x14ac:dyDescent="0.25"/>
    <row r="371" s="116" customFormat="1" x14ac:dyDescent="0.25"/>
    <row r="372" s="116" customFormat="1" x14ac:dyDescent="0.25"/>
    <row r="373" s="116" customFormat="1" x14ac:dyDescent="0.25"/>
    <row r="374" s="116" customFormat="1" x14ac:dyDescent="0.25"/>
    <row r="375" s="116" customFormat="1" x14ac:dyDescent="0.25"/>
    <row r="376" s="116" customFormat="1" x14ac:dyDescent="0.25"/>
    <row r="377" s="116" customFormat="1" x14ac:dyDescent="0.25"/>
    <row r="378" s="116" customFormat="1" x14ac:dyDescent="0.25"/>
    <row r="379" s="116" customFormat="1" x14ac:dyDescent="0.25"/>
    <row r="380" s="116" customFormat="1" x14ac:dyDescent="0.25"/>
    <row r="381" s="116" customFormat="1" x14ac:dyDescent="0.25"/>
    <row r="382" s="116" customFormat="1" x14ac:dyDescent="0.25"/>
    <row r="383" s="116" customFormat="1" x14ac:dyDescent="0.25"/>
    <row r="384" s="116" customFormat="1" x14ac:dyDescent="0.25"/>
    <row r="385" s="116" customFormat="1" x14ac:dyDescent="0.25"/>
    <row r="386" s="116" customFormat="1" x14ac:dyDescent="0.25"/>
    <row r="387" s="116" customFormat="1" x14ac:dyDescent="0.25"/>
    <row r="388" s="116" customFormat="1" x14ac:dyDescent="0.25"/>
    <row r="389" s="116" customFormat="1" x14ac:dyDescent="0.25"/>
    <row r="390" s="116" customFormat="1" x14ac:dyDescent="0.25"/>
    <row r="391" s="116" customFormat="1" x14ac:dyDescent="0.25"/>
    <row r="392" s="116" customFormat="1" x14ac:dyDescent="0.25"/>
    <row r="393" s="116" customFormat="1" x14ac:dyDescent="0.25"/>
    <row r="394" s="116" customFormat="1" x14ac:dyDescent="0.25"/>
    <row r="395" s="116" customFormat="1" x14ac:dyDescent="0.25"/>
    <row r="396" s="116" customFormat="1" x14ac:dyDescent="0.25"/>
    <row r="397" s="116" customFormat="1" x14ac:dyDescent="0.25"/>
    <row r="398" s="116" customFormat="1" x14ac:dyDescent="0.25"/>
    <row r="399" s="116" customFormat="1" x14ac:dyDescent="0.25"/>
    <row r="400" s="116" customFormat="1" x14ac:dyDescent="0.25"/>
    <row r="401" s="116" customFormat="1" x14ac:dyDescent="0.25"/>
    <row r="402" s="116" customFormat="1" x14ac:dyDescent="0.25"/>
    <row r="403" s="116" customFormat="1" x14ac:dyDescent="0.25"/>
    <row r="404" s="116" customFormat="1" x14ac:dyDescent="0.25"/>
    <row r="405" s="116" customFormat="1" x14ac:dyDescent="0.25"/>
    <row r="406" s="116" customFormat="1" x14ac:dyDescent="0.25"/>
    <row r="407" s="116" customFormat="1" x14ac:dyDescent="0.25"/>
    <row r="408" s="116" customFormat="1" x14ac:dyDescent="0.25"/>
    <row r="409" s="116" customFormat="1" x14ac:dyDescent="0.25"/>
    <row r="410" s="116" customFormat="1" x14ac:dyDescent="0.25"/>
    <row r="411" s="116" customFormat="1" x14ac:dyDescent="0.25"/>
    <row r="412" s="116" customFormat="1" x14ac:dyDescent="0.25"/>
    <row r="413" s="116" customFormat="1" x14ac:dyDescent="0.25"/>
    <row r="414" s="116" customFormat="1" x14ac:dyDescent="0.25"/>
    <row r="415" s="116" customFormat="1" x14ac:dyDescent="0.25"/>
    <row r="416" s="116" customFormat="1" x14ac:dyDescent="0.25"/>
    <row r="417" s="116" customFormat="1" x14ac:dyDescent="0.25"/>
    <row r="418" s="116" customFormat="1" x14ac:dyDescent="0.25"/>
    <row r="419" s="116" customFormat="1" x14ac:dyDescent="0.25"/>
    <row r="420" s="116" customFormat="1" x14ac:dyDescent="0.25"/>
    <row r="421" s="116" customFormat="1" x14ac:dyDescent="0.25"/>
    <row r="422" s="116" customFormat="1" x14ac:dyDescent="0.25"/>
    <row r="423" s="116" customFormat="1" x14ac:dyDescent="0.25"/>
    <row r="424" s="116" customFormat="1" x14ac:dyDescent="0.25"/>
    <row r="425" s="116" customFormat="1" x14ac:dyDescent="0.25"/>
    <row r="426" s="116" customFormat="1" x14ac:dyDescent="0.25"/>
    <row r="427" s="116" customFormat="1" x14ac:dyDescent="0.25"/>
    <row r="428" s="116" customFormat="1" x14ac:dyDescent="0.25"/>
    <row r="429" s="116" customFormat="1" x14ac:dyDescent="0.25"/>
    <row r="430" s="116" customFormat="1" x14ac:dyDescent="0.25"/>
    <row r="431" s="116" customFormat="1" x14ac:dyDescent="0.25"/>
    <row r="432" s="116" customFormat="1" x14ac:dyDescent="0.25"/>
    <row r="433" spans="1:4" s="116" customFormat="1" x14ac:dyDescent="0.25"/>
    <row r="434" spans="1:4" s="116" customFormat="1" x14ac:dyDescent="0.25"/>
    <row r="435" spans="1:4" s="116" customFormat="1" x14ac:dyDescent="0.25"/>
    <row r="436" spans="1:4" s="116" customFormat="1" x14ac:dyDescent="0.25"/>
    <row r="437" spans="1:4" s="116" customFormat="1" x14ac:dyDescent="0.25"/>
    <row r="438" spans="1:4" s="116" customFormat="1" x14ac:dyDescent="0.25"/>
    <row r="439" spans="1:4" x14ac:dyDescent="0.25">
      <c r="A439" s="116"/>
      <c r="B439" s="116"/>
      <c r="C439" s="116"/>
      <c r="D439" s="116"/>
    </row>
    <row r="440" spans="1:4" x14ac:dyDescent="0.25">
      <c r="A440" s="116"/>
      <c r="B440" s="116"/>
      <c r="C440" s="116"/>
      <c r="D440" s="116"/>
    </row>
  </sheetData>
  <sheetProtection sheet="1" objects="1" scenarios="1"/>
  <mergeCells count="16">
    <mergeCell ref="B37:D37"/>
    <mergeCell ref="C9:D9"/>
    <mergeCell ref="B3:D3"/>
    <mergeCell ref="B4:D4"/>
    <mergeCell ref="C5:D5"/>
    <mergeCell ref="C6:D6"/>
    <mergeCell ref="C7:D7"/>
    <mergeCell ref="B36:D36"/>
    <mergeCell ref="C10:D10"/>
    <mergeCell ref="B11:D11"/>
    <mergeCell ref="B32:D32"/>
    <mergeCell ref="B33:D33"/>
    <mergeCell ref="B34:D34"/>
    <mergeCell ref="B35:D35"/>
    <mergeCell ref="B30:D30"/>
    <mergeCell ref="C29:D29"/>
  </mergeCells>
  <hyperlinks>
    <hyperlink ref="C16" r:id="rId1" display="https://testacig.ariba.com/as2/as2" xr:uid="{8F232E56-946D-4D76-93BF-B1787C800B83}"/>
    <hyperlink ref="D16" r:id="rId2" display="https://acig.ariba.com/as2/as2" xr:uid="{6B2E2C8B-219F-45AC-B3A5-B7CEEBE7A0D7}"/>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E796E-24A7-4CBD-AE53-F8A5D8F946D0}">
  <sheetPr>
    <tabColor theme="4" tint="0.59999389629810485"/>
  </sheetPr>
  <dimension ref="B1:E5"/>
  <sheetViews>
    <sheetView zoomScale="85" zoomScaleNormal="85" workbookViewId="0">
      <selection activeCell="L3" sqref="L3"/>
    </sheetView>
  </sheetViews>
  <sheetFormatPr defaultColWidth="9.140625" defaultRowHeight="15" x14ac:dyDescent="0.25"/>
  <cols>
    <col min="1" max="1" width="9.140625" style="53"/>
    <col min="2" max="2" width="61.5703125" style="53" customWidth="1"/>
    <col min="3" max="4" width="35.85546875" style="53" customWidth="1"/>
    <col min="5" max="16384" width="9.140625" style="53"/>
  </cols>
  <sheetData>
    <row r="1" spans="2:5" ht="55.5" customHeight="1" x14ac:dyDescent="0.25"/>
    <row r="2" spans="2:5" ht="53.25" customHeight="1" thickBot="1" x14ac:dyDescent="0.3">
      <c r="B2" s="175" t="s">
        <v>374</v>
      </c>
      <c r="C2" s="176"/>
      <c r="D2" s="176"/>
    </row>
    <row r="3" spans="2:5" ht="198" customHeight="1" thickBot="1" x14ac:dyDescent="0.3">
      <c r="B3" s="105" t="s">
        <v>375</v>
      </c>
      <c r="C3" s="177" t="s">
        <v>376</v>
      </c>
      <c r="D3" s="178"/>
      <c r="E3" s="84"/>
    </row>
    <row r="4" spans="2:5" ht="198" customHeight="1" x14ac:dyDescent="0.25">
      <c r="B4" s="179" t="s">
        <v>377</v>
      </c>
      <c r="C4" s="181" t="s">
        <v>378</v>
      </c>
      <c r="D4" s="182"/>
      <c r="E4" s="84"/>
    </row>
    <row r="5" spans="2:5" ht="3.75" customHeight="1" thickBot="1" x14ac:dyDescent="0.3">
      <c r="B5" s="180"/>
      <c r="C5" s="183"/>
      <c r="D5" s="184"/>
    </row>
  </sheetData>
  <mergeCells count="4">
    <mergeCell ref="B2:D2"/>
    <mergeCell ref="C3:D3"/>
    <mergeCell ref="B4:B5"/>
    <mergeCell ref="C4:D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6400" r:id="rId4">
          <objectPr defaultSize="0" r:id="rId5">
            <anchor moveWithCells="1">
              <from>
                <xdr:col>2</xdr:col>
                <xdr:colOff>1876425</xdr:colOff>
                <xdr:row>2</xdr:row>
                <xdr:rowOff>990600</xdr:rowOff>
              </from>
              <to>
                <xdr:col>3</xdr:col>
                <xdr:colOff>1200150</xdr:colOff>
                <xdr:row>2</xdr:row>
                <xdr:rowOff>1504950</xdr:rowOff>
              </to>
            </anchor>
          </objectPr>
        </oleObject>
      </mc:Choice>
      <mc:Fallback>
        <oleObject progId="Packager Shell Object" dvAspect="DVASPECT_ICON" shapeId="16400" r:id="rId4"/>
      </mc:Fallback>
    </mc:AlternateContent>
    <mc:AlternateContent xmlns:mc="http://schemas.openxmlformats.org/markup-compatibility/2006">
      <mc:Choice Requires="x14">
        <oleObject progId="Packager Shell Object" dvAspect="DVASPECT_ICON" shapeId="16401" r:id="rId6">
          <objectPr defaultSize="0" r:id="rId7">
            <anchor moveWithCells="1">
              <from>
                <xdr:col>2</xdr:col>
                <xdr:colOff>1847850</xdr:colOff>
                <xdr:row>3</xdr:row>
                <xdr:rowOff>1266825</xdr:rowOff>
              </from>
              <to>
                <xdr:col>3</xdr:col>
                <xdr:colOff>1247775</xdr:colOff>
                <xdr:row>3</xdr:row>
                <xdr:rowOff>1781175</xdr:rowOff>
              </to>
            </anchor>
          </objectPr>
        </oleObject>
      </mc:Choice>
      <mc:Fallback>
        <oleObject progId="Packager Shell Object" dvAspect="DVASPECT_ICON" shapeId="1640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5"/>
  <sheetViews>
    <sheetView topLeftCell="A63" workbookViewId="0">
      <selection activeCell="C84" sqref="C84"/>
    </sheetView>
  </sheetViews>
  <sheetFormatPr defaultRowHeight="15" x14ac:dyDescent="0.25"/>
  <cols>
    <col min="1" max="1" width="50.42578125" customWidth="1"/>
    <col min="2" max="2" width="31" style="23" customWidth="1"/>
    <col min="3" max="3" width="43.85546875" customWidth="1"/>
    <col min="7" max="7" width="80.42578125" customWidth="1"/>
  </cols>
  <sheetData>
    <row r="1" spans="1:2" ht="19.5" thickBot="1" x14ac:dyDescent="0.3">
      <c r="A1" s="4" t="s">
        <v>379</v>
      </c>
      <c r="B1" s="17"/>
    </row>
    <row r="2" spans="1:2" ht="18.75" x14ac:dyDescent="0.25">
      <c r="A2" s="4"/>
      <c r="B2" s="17" t="s">
        <v>380</v>
      </c>
    </row>
    <row r="3" spans="1:2" ht="15.75" thickBot="1" x14ac:dyDescent="0.3">
      <c r="A3" s="6" t="s">
        <v>287</v>
      </c>
      <c r="B3" s="18" t="s">
        <v>288</v>
      </c>
    </row>
    <row r="4" spans="1:2" ht="18.75" x14ac:dyDescent="0.25">
      <c r="A4" s="4" t="s">
        <v>291</v>
      </c>
      <c r="B4" s="17" t="s">
        <v>381</v>
      </c>
    </row>
    <row r="5" spans="1:2" x14ac:dyDescent="0.25">
      <c r="A5" s="7" t="s">
        <v>293</v>
      </c>
      <c r="B5" s="19" t="s">
        <v>382</v>
      </c>
    </row>
    <row r="6" spans="1:2" ht="18.75" x14ac:dyDescent="0.25">
      <c r="A6" s="4"/>
      <c r="B6" s="19" t="s">
        <v>383</v>
      </c>
    </row>
    <row r="7" spans="1:2" ht="15.75" thickBot="1" x14ac:dyDescent="0.3">
      <c r="A7" s="6"/>
      <c r="B7" s="18" t="s">
        <v>294</v>
      </c>
    </row>
    <row r="8" spans="1:2" ht="18.75" x14ac:dyDescent="0.25">
      <c r="A8" s="4" t="s">
        <v>384</v>
      </c>
      <c r="B8" s="17" t="s">
        <v>299</v>
      </c>
    </row>
    <row r="9" spans="1:2" x14ac:dyDescent="0.25">
      <c r="A9" s="7" t="s">
        <v>385</v>
      </c>
      <c r="B9" s="19" t="s">
        <v>386</v>
      </c>
    </row>
    <row r="10" spans="1:2" ht="18.75" x14ac:dyDescent="0.25">
      <c r="A10" s="4"/>
      <c r="B10" s="19" t="s">
        <v>387</v>
      </c>
    </row>
    <row r="11" spans="1:2" ht="18.75" x14ac:dyDescent="0.25">
      <c r="A11" s="4"/>
      <c r="B11" s="19" t="s">
        <v>388</v>
      </c>
    </row>
    <row r="12" spans="1:2" ht="15.75" thickBot="1" x14ac:dyDescent="0.3">
      <c r="A12" s="6"/>
      <c r="B12" s="18" t="s">
        <v>389</v>
      </c>
    </row>
    <row r="13" spans="1:2" ht="18.75" x14ac:dyDescent="0.25">
      <c r="A13" s="4" t="s">
        <v>390</v>
      </c>
      <c r="B13" s="17" t="s">
        <v>391</v>
      </c>
    </row>
    <row r="14" spans="1:2" x14ac:dyDescent="0.25">
      <c r="A14" s="7" t="s">
        <v>302</v>
      </c>
      <c r="B14" s="19" t="s">
        <v>392</v>
      </c>
    </row>
    <row r="15" spans="1:2" ht="18.75" x14ac:dyDescent="0.25">
      <c r="A15" s="4"/>
      <c r="B15" s="19" t="s">
        <v>303</v>
      </c>
    </row>
    <row r="16" spans="1:2" ht="18.75" x14ac:dyDescent="0.25">
      <c r="A16" s="4"/>
      <c r="B16" s="19" t="s">
        <v>393</v>
      </c>
    </row>
    <row r="17" spans="1:8" ht="18.75" x14ac:dyDescent="0.25">
      <c r="A17" s="4"/>
      <c r="B17" s="19" t="s">
        <v>394</v>
      </c>
    </row>
    <row r="18" spans="1:8" ht="15.75" thickBot="1" x14ac:dyDescent="0.3">
      <c r="A18" s="6"/>
      <c r="B18" s="18" t="s">
        <v>395</v>
      </c>
    </row>
    <row r="19" spans="1:8" ht="18.75" x14ac:dyDescent="0.25">
      <c r="A19" s="4" t="s">
        <v>304</v>
      </c>
      <c r="B19" s="17" t="s">
        <v>396</v>
      </c>
    </row>
    <row r="20" spans="1:8" ht="15.75" thickBot="1" x14ac:dyDescent="0.3">
      <c r="A20" s="6" t="s">
        <v>397</v>
      </c>
      <c r="B20" s="19" t="s">
        <v>398</v>
      </c>
    </row>
    <row r="21" spans="1:8" ht="18.75" x14ac:dyDescent="0.25">
      <c r="A21" s="15" t="s">
        <v>399</v>
      </c>
      <c r="B21" s="20" t="s">
        <v>342</v>
      </c>
      <c r="D21" s="28"/>
      <c r="E21" s="28"/>
      <c r="F21" s="28"/>
      <c r="G21" s="28"/>
      <c r="H21" s="28"/>
    </row>
    <row r="22" spans="1:8" ht="19.5" thickBot="1" x14ac:dyDescent="0.3">
      <c r="A22" s="15"/>
      <c r="B22" s="21">
        <v>1</v>
      </c>
      <c r="D22" s="28"/>
      <c r="E22" s="188" t="s">
        <v>400</v>
      </c>
      <c r="F22" s="188"/>
      <c r="G22" s="188"/>
      <c r="H22" s="28"/>
    </row>
    <row r="23" spans="1:8" ht="24" thickBot="1" x14ac:dyDescent="0.3">
      <c r="A23" s="15"/>
      <c r="B23" s="21">
        <v>2</v>
      </c>
      <c r="D23" s="28"/>
      <c r="E23" s="189" t="s">
        <v>295</v>
      </c>
      <c r="F23" s="190"/>
      <c r="G23" s="191"/>
      <c r="H23" s="28"/>
    </row>
    <row r="24" spans="1:8" ht="18.75" x14ac:dyDescent="0.25">
      <c r="A24" s="15"/>
      <c r="B24" s="21">
        <v>3</v>
      </c>
      <c r="D24" s="28"/>
      <c r="E24" s="29" t="s">
        <v>281</v>
      </c>
      <c r="F24" s="31" t="s">
        <v>297</v>
      </c>
      <c r="G24" s="32" t="str">
        <f>CONCATENATE("ISA*00*          *00*          *ZZ*ARIBA          *",B31,"*",B33,"*170503*1906*U*00401*000000145*0*T*&gt;~")</f>
        <v>ISA*00*          *00*          *ZZ*ARIBA          *10*12*170503*1906*U*00401*000000145*0*T*&gt;~</v>
      </c>
      <c r="H24" s="28"/>
    </row>
    <row r="25" spans="1:8" ht="19.5" thickBot="1" x14ac:dyDescent="0.3">
      <c r="A25" s="15"/>
      <c r="B25" s="21">
        <v>4</v>
      </c>
      <c r="D25" s="28"/>
      <c r="E25" s="25"/>
      <c r="F25" s="30" t="s">
        <v>300</v>
      </c>
      <c r="G25" s="33" t="str">
        <f>CONCATENATE("GS*PO*",B38,"*",B35,"*20170503*190640*000000145*X*004010~")</f>
        <v>GS*PO*17*14*20170503*190640*000000145*X*004010~</v>
      </c>
      <c r="H25" s="28"/>
    </row>
    <row r="26" spans="1:8" ht="30" x14ac:dyDescent="0.25">
      <c r="A26" s="15"/>
      <c r="B26" s="21">
        <v>5</v>
      </c>
      <c r="D26" s="28"/>
      <c r="E26" s="15" t="s">
        <v>282</v>
      </c>
      <c r="F26" s="31" t="s">
        <v>297</v>
      </c>
      <c r="G26" s="32" t="str">
        <f>CONCATENATE("ISA*00*          *00*          *ZZ*ARIBAP         *",B32,"*",B34,"*170503*1906*U*00401*000000145*0*P*&gt;~")</f>
        <v>ISA*00*          *00*          *ZZ*ARIBAP         *11*13*170503*1906*U*00401*000000145*0*P*&gt;~</v>
      </c>
      <c r="H26" s="28"/>
    </row>
    <row r="27" spans="1:8" ht="19.5" thickBot="1" x14ac:dyDescent="0.3">
      <c r="A27" s="15"/>
      <c r="B27" s="21">
        <v>6</v>
      </c>
      <c r="D27" s="28"/>
      <c r="E27" s="25"/>
      <c r="F27" s="30" t="s">
        <v>300</v>
      </c>
      <c r="G27" s="33" t="str">
        <f>CONCATENATE("GS*PO*",B39,"*",B36,"*20170503*190640*000000145*X*004010~")</f>
        <v>GS*PO*18*15*20170503*190640*000000145*X*004010~</v>
      </c>
      <c r="H27" s="28"/>
    </row>
    <row r="28" spans="1:8" ht="19.5" thickBot="1" x14ac:dyDescent="0.3">
      <c r="A28" s="15"/>
      <c r="B28" s="21">
        <v>7</v>
      </c>
      <c r="D28" s="28"/>
      <c r="E28" s="188" t="s">
        <v>400</v>
      </c>
      <c r="F28" s="188"/>
      <c r="G28" s="188"/>
      <c r="H28" s="28"/>
    </row>
    <row r="29" spans="1:8" ht="24" thickBot="1" x14ac:dyDescent="0.3">
      <c r="A29" s="15"/>
      <c r="B29" s="21">
        <v>8</v>
      </c>
      <c r="D29" s="28"/>
      <c r="E29" s="192" t="s">
        <v>306</v>
      </c>
      <c r="F29" s="193"/>
      <c r="G29" s="194"/>
      <c r="H29" s="28"/>
    </row>
    <row r="30" spans="1:8" ht="18.75" x14ac:dyDescent="0.25">
      <c r="A30" s="15"/>
      <c r="B30" s="21">
        <v>9</v>
      </c>
      <c r="D30" s="28"/>
      <c r="E30" s="29" t="s">
        <v>281</v>
      </c>
      <c r="F30" s="31" t="s">
        <v>297</v>
      </c>
      <c r="G30" s="32" t="str">
        <f>CONCATENATE("ISA*00*          *00*          *",B31,"*",B33,"*ZZ*ARIBA          *170503*1609*U*00401*000000004*0*T*&gt;~")</f>
        <v>ISA*00*          *00*          *10*12*ZZ*ARIBA          *170503*1609*U*00401*000000004*0*T*&gt;~</v>
      </c>
      <c r="H30" s="28"/>
    </row>
    <row r="31" spans="1:8" ht="19.5" thickBot="1" x14ac:dyDescent="0.3">
      <c r="A31" s="15"/>
      <c r="B31" s="21">
        <v>10</v>
      </c>
      <c r="D31" s="28"/>
      <c r="E31" s="25"/>
      <c r="F31" s="30" t="s">
        <v>300</v>
      </c>
      <c r="G31" s="33" t="str">
        <f>CONCATENATE("GS*IN*",B35,"*",B38,"*20170503*1609*4*X*004010~")</f>
        <v>GS*IN*14*17*20170503*1609*4*X*004010~</v>
      </c>
      <c r="H31" s="28"/>
    </row>
    <row r="32" spans="1:8" ht="30" x14ac:dyDescent="0.25">
      <c r="A32" s="15"/>
      <c r="B32" s="21">
        <v>11</v>
      </c>
      <c r="D32" s="28"/>
      <c r="E32" s="15" t="s">
        <v>282</v>
      </c>
      <c r="F32" s="31" t="s">
        <v>297</v>
      </c>
      <c r="G32" s="32" t="str">
        <f>CONCATENATE("ISA*00*          *00*          *",B32,"*",B34,"*ZZ*ARIBAP         *170503*1609*U*00401*000000004*0*P*&gt;~")</f>
        <v>ISA*00*          *00*          *11*13*ZZ*ARIBAP         *170503*1609*U*00401*000000004*0*P*&gt;~</v>
      </c>
      <c r="H32" s="28"/>
    </row>
    <row r="33" spans="1:8" ht="19.5" thickBot="1" x14ac:dyDescent="0.3">
      <c r="A33" s="15"/>
      <c r="B33" s="21">
        <v>12</v>
      </c>
      <c r="D33" s="28"/>
      <c r="E33" s="25"/>
      <c r="F33" s="30" t="s">
        <v>300</v>
      </c>
      <c r="G33" s="33" t="str">
        <f>CONCATENATE("GS*PC*",B36,"*",B39,"*20170503*1609*4*X*004010~")</f>
        <v>GS*PC*15*18*20170503*1609*4*X*004010~</v>
      </c>
      <c r="H33" s="28"/>
    </row>
    <row r="34" spans="1:8" ht="18.75" x14ac:dyDescent="0.25">
      <c r="A34" s="15"/>
      <c r="B34" s="21">
        <v>13</v>
      </c>
      <c r="D34" s="28"/>
      <c r="E34" s="28"/>
      <c r="F34" s="28"/>
      <c r="G34" s="28"/>
      <c r="H34" s="28"/>
    </row>
    <row r="35" spans="1:8" ht="18.75" x14ac:dyDescent="0.25">
      <c r="A35" s="15"/>
      <c r="B35" s="21">
        <v>14</v>
      </c>
    </row>
    <row r="36" spans="1:8" ht="18.75" x14ac:dyDescent="0.25">
      <c r="A36" s="15"/>
      <c r="B36" s="21">
        <v>15</v>
      </c>
    </row>
    <row r="37" spans="1:8" ht="18.75" x14ac:dyDescent="0.25">
      <c r="A37" s="15"/>
      <c r="B37" s="21">
        <v>16</v>
      </c>
    </row>
    <row r="38" spans="1:8" ht="18.75" x14ac:dyDescent="0.25">
      <c r="A38" s="15"/>
      <c r="B38" s="21">
        <v>17</v>
      </c>
    </row>
    <row r="39" spans="1:8" ht="18.75" x14ac:dyDescent="0.25">
      <c r="A39" s="15"/>
      <c r="B39" s="21">
        <v>18</v>
      </c>
    </row>
    <row r="40" spans="1:8" ht="18.75" x14ac:dyDescent="0.25">
      <c r="A40" s="15"/>
      <c r="B40" s="21">
        <v>19</v>
      </c>
    </row>
    <row r="41" spans="1:8" ht="18.75" x14ac:dyDescent="0.25">
      <c r="A41" s="15"/>
      <c r="B41" s="21">
        <v>20</v>
      </c>
    </row>
    <row r="42" spans="1:8" ht="18.75" x14ac:dyDescent="0.25">
      <c r="A42" s="15"/>
      <c r="B42" s="21">
        <v>21</v>
      </c>
    </row>
    <row r="43" spans="1:8" ht="18.75" x14ac:dyDescent="0.25">
      <c r="A43" s="15"/>
      <c r="B43" s="21">
        <v>22</v>
      </c>
    </row>
    <row r="44" spans="1:8" ht="18.75" x14ac:dyDescent="0.25">
      <c r="A44" s="15"/>
      <c r="B44" s="21">
        <v>23</v>
      </c>
    </row>
    <row r="45" spans="1:8" ht="18.75" x14ac:dyDescent="0.25">
      <c r="A45" s="15"/>
      <c r="B45" s="21">
        <v>24</v>
      </c>
    </row>
    <row r="46" spans="1:8" ht="18.75" x14ac:dyDescent="0.25">
      <c r="A46" s="15"/>
      <c r="B46" s="21">
        <v>25</v>
      </c>
    </row>
    <row r="47" spans="1:8" ht="18.75" x14ac:dyDescent="0.25">
      <c r="A47" s="15"/>
      <c r="B47" s="21">
        <v>26</v>
      </c>
    </row>
    <row r="48" spans="1:8" ht="18.75" x14ac:dyDescent="0.25">
      <c r="A48" s="15"/>
      <c r="B48" s="21">
        <v>27</v>
      </c>
    </row>
    <row r="49" spans="1:2" ht="18.75" x14ac:dyDescent="0.25">
      <c r="A49" s="15"/>
      <c r="B49" s="21">
        <v>28</v>
      </c>
    </row>
    <row r="50" spans="1:2" ht="18.75" x14ac:dyDescent="0.25">
      <c r="A50" s="15"/>
      <c r="B50" s="21">
        <v>29</v>
      </c>
    </row>
    <row r="51" spans="1:2" ht="18.75" x14ac:dyDescent="0.25">
      <c r="A51" s="15"/>
      <c r="B51" s="21">
        <v>30</v>
      </c>
    </row>
    <row r="52" spans="1:2" ht="18.75" x14ac:dyDescent="0.25">
      <c r="A52" s="15"/>
      <c r="B52" s="21">
        <v>31</v>
      </c>
    </row>
    <row r="53" spans="1:2" ht="18.75" x14ac:dyDescent="0.25">
      <c r="A53" s="15"/>
      <c r="B53" s="21">
        <v>32</v>
      </c>
    </row>
    <row r="54" spans="1:2" ht="18.75" x14ac:dyDescent="0.25">
      <c r="A54" s="15"/>
      <c r="B54" s="21">
        <v>33</v>
      </c>
    </row>
    <row r="55" spans="1:2" ht="18.75" x14ac:dyDescent="0.25">
      <c r="A55" s="15"/>
      <c r="B55" s="21">
        <v>34</v>
      </c>
    </row>
    <row r="56" spans="1:2" ht="18.75" x14ac:dyDescent="0.25">
      <c r="A56" s="15"/>
      <c r="B56" s="21">
        <v>35</v>
      </c>
    </row>
    <row r="57" spans="1:2" ht="18.75" x14ac:dyDescent="0.25">
      <c r="A57" s="15"/>
      <c r="B57" s="21">
        <v>36</v>
      </c>
    </row>
    <row r="58" spans="1:2" ht="18.75" x14ac:dyDescent="0.25">
      <c r="A58" s="15"/>
      <c r="B58" s="21">
        <v>37</v>
      </c>
    </row>
    <row r="59" spans="1:2" ht="18.75" x14ac:dyDescent="0.25">
      <c r="A59" s="15"/>
      <c r="B59" s="21" t="s">
        <v>401</v>
      </c>
    </row>
    <row r="60" spans="1:2" ht="18.75" x14ac:dyDescent="0.25">
      <c r="A60" s="15"/>
      <c r="B60" s="21" t="s">
        <v>402</v>
      </c>
    </row>
    <row r="61" spans="1:2" ht="18.75" x14ac:dyDescent="0.25">
      <c r="A61" s="15"/>
      <c r="B61" s="21" t="s">
        <v>403</v>
      </c>
    </row>
    <row r="62" spans="1:2" ht="18.75" x14ac:dyDescent="0.25">
      <c r="A62" s="15"/>
      <c r="B62" s="21" t="s">
        <v>342</v>
      </c>
    </row>
    <row r="63" spans="1:2" ht="15.75" thickBot="1" x14ac:dyDescent="0.3">
      <c r="A63" s="24"/>
      <c r="B63" s="21" t="s">
        <v>404</v>
      </c>
    </row>
    <row r="64" spans="1:2" ht="15.75" thickBot="1" x14ac:dyDescent="0.3">
      <c r="A64" s="27"/>
      <c r="B64" s="22"/>
    </row>
    <row r="65" spans="1:7" ht="15.75" thickBot="1" x14ac:dyDescent="0.3">
      <c r="A65" s="27"/>
    </row>
    <row r="66" spans="1:7" ht="18.75" x14ac:dyDescent="0.25">
      <c r="A66" s="4" t="s">
        <v>405</v>
      </c>
      <c r="B66" s="17" t="b">
        <f>EXACT(LEFT(A1,3),"XX-")</f>
        <v>0</v>
      </c>
    </row>
    <row r="67" spans="1:7" ht="15.75" thickBot="1" x14ac:dyDescent="0.3">
      <c r="A67" s="6"/>
      <c r="B67" s="18"/>
    </row>
    <row r="68" spans="1:7" ht="15.75" thickBot="1" x14ac:dyDescent="0.3">
      <c r="B68"/>
    </row>
    <row r="69" spans="1:7" ht="19.5" thickBot="1" x14ac:dyDescent="0.3">
      <c r="A69" s="8" t="s">
        <v>406</v>
      </c>
      <c r="B69" s="14"/>
      <c r="C69" s="11" t="s">
        <v>279</v>
      </c>
    </row>
    <row r="70" spans="1:7" ht="18.75" x14ac:dyDescent="0.25">
      <c r="A70" s="4"/>
      <c r="B70" s="13" t="s">
        <v>281</v>
      </c>
      <c r="C70" s="12" t="s">
        <v>407</v>
      </c>
      <c r="G70" t="b">
        <f>EXACT(LEFT(C70,5),"https")</f>
        <v>0</v>
      </c>
    </row>
    <row r="71" spans="1:7" ht="48.75" thickBot="1" x14ac:dyDescent="0.3">
      <c r="A71" s="5" t="s">
        <v>408</v>
      </c>
      <c r="B71" s="9" t="s">
        <v>282</v>
      </c>
      <c r="C71" s="10"/>
    </row>
    <row r="72" spans="1:7" ht="15.75" thickBot="1" x14ac:dyDescent="0.3"/>
    <row r="73" spans="1:7" ht="24" x14ac:dyDescent="0.25">
      <c r="A73" s="185" t="s">
        <v>310</v>
      </c>
      <c r="B73" s="8"/>
      <c r="C73" s="11" t="s">
        <v>311</v>
      </c>
    </row>
    <row r="74" spans="1:7" ht="18.75" x14ac:dyDescent="0.25">
      <c r="A74" s="186"/>
      <c r="B74" s="13" t="s">
        <v>281</v>
      </c>
      <c r="C74" s="26" t="str">
        <f>CONCATENATE('Supplier AS2 Connection Details'!D9,"-T")</f>
        <v>AN01….......-T</v>
      </c>
    </row>
    <row r="75" spans="1:7" ht="19.5" thickBot="1" x14ac:dyDescent="0.3">
      <c r="A75" s="187"/>
      <c r="B75" s="9" t="s">
        <v>282</v>
      </c>
      <c r="C75" s="16" t="str">
        <f>CONCATENATE('Supplier AS2 Connection Details'!D9)</f>
        <v>AN01….......</v>
      </c>
    </row>
  </sheetData>
  <sheetProtection algorithmName="SHA-512" hashValue="dTJ/eHGCQ2zbd9WcAesJlf25gmfU/K9J/TXaLiteckt3ojF7wLQkuL9a12lBaXu6bbgA4lCTYew+v0hZOQXilA==" saltValue="sOtqQP4URnZlBnvY2mI4fw==" spinCount="100000" sheet="1" objects="1" scenarios="1"/>
  <mergeCells count="5">
    <mergeCell ref="A73:A75"/>
    <mergeCell ref="E22:G22"/>
    <mergeCell ref="E23:G23"/>
    <mergeCell ref="E28:G28"/>
    <mergeCell ref="E29:G2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9C003D826CF443B433E3F7D4D0E10C" ma:contentTypeVersion="16" ma:contentTypeDescription="Create a new document." ma:contentTypeScope="" ma:versionID="2688a3f6acc3e5a4adc3ca673e7ae55d">
  <xsd:schema xmlns:xsd="http://www.w3.org/2001/XMLSchema" xmlns:xs="http://www.w3.org/2001/XMLSchema" xmlns:p="http://schemas.microsoft.com/office/2006/metadata/properties" xmlns:ns2="8a6faf2a-8c6d-4aec-b8e3-839f488a11b3" xmlns:ns3="c89e3bb1-eeb4-463f-a260-81c8a9ed5650" targetNamespace="http://schemas.microsoft.com/office/2006/metadata/properties" ma:root="true" ma:fieldsID="3d0709725e25682fc651983d0a6457c9" ns2:_="" ns3:_="">
    <xsd:import namespace="8a6faf2a-8c6d-4aec-b8e3-839f488a11b3"/>
    <xsd:import namespace="c89e3bb1-eeb4-463f-a260-81c8a9ed56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faf2a-8c6d-4aec-b8e3-839f488a1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b3fb9d-ee0a-40a8-bd42-4026b7518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9e3bb1-eeb4-463f-a260-81c8a9ed56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d819c2-0ce7-4a41-b4d5-10a9ee347330}" ma:internalName="TaxCatchAll" ma:showField="CatchAllData" ma:web="c89e3bb1-eeb4-463f-a260-81c8a9ed5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6faf2a-8c6d-4aec-b8e3-839f488a11b3">
      <Terms xmlns="http://schemas.microsoft.com/office/infopath/2007/PartnerControls"/>
    </lcf76f155ced4ddcb4097134ff3c332f>
    <TaxCatchAll xmlns="c89e3bb1-eeb4-463f-a260-81c8a9ed5650" xsi:nil="true"/>
  </documentManagement>
</p:properties>
</file>

<file path=customXml/itemProps1.xml><?xml version="1.0" encoding="utf-8"?>
<ds:datastoreItem xmlns:ds="http://schemas.openxmlformats.org/officeDocument/2006/customXml" ds:itemID="{879D10C0-3FCB-4060-87F8-83413E377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faf2a-8c6d-4aec-b8e3-839f488a11b3"/>
    <ds:schemaRef ds:uri="c89e3bb1-eeb4-463f-a260-81c8a9ed5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43DAD-3CE7-4879-AEE7-DE413C3C9F6D}">
  <ds:schemaRefs>
    <ds:schemaRef ds:uri="http://schemas.microsoft.com/sharepoint/v3/contenttype/forms"/>
  </ds:schemaRefs>
</ds:datastoreItem>
</file>

<file path=customXml/itemProps3.xml><?xml version="1.0" encoding="utf-8"?>
<ds:datastoreItem xmlns:ds="http://schemas.openxmlformats.org/officeDocument/2006/customXml" ds:itemID="{A55D0BEC-B137-4C34-B39E-7CB0300E6B29}">
  <ds:schemaRef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c89e3bb1-eeb4-463f-a260-81c8a9ed5650"/>
    <ds:schemaRef ds:uri="8a6faf2a-8c6d-4aec-b8e3-839f488a11b3"/>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 Me</vt:lpstr>
      <vt:lpstr>Locate Your DC</vt:lpstr>
      <vt:lpstr>Supplier AS2 Connection Details</vt:lpstr>
      <vt:lpstr>CIG AS2 Parameter US DC</vt:lpstr>
      <vt:lpstr>CIG Certificates US DC</vt:lpstr>
      <vt:lpstr>Lists</vt:lpstr>
      <vt:lpstr>AuthenticationType</vt:lpstr>
      <vt:lpstr>CertificateEncryptionAlgorithm</vt:lpstr>
      <vt:lpstr>CertificateSignatureHashAlgorithm</vt:lpstr>
      <vt:lpstr>MDNType</vt:lpstr>
      <vt:lpstr>MimeType</vt:lpstr>
      <vt:lpstr>TradingPartnerEDIQualifier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CIG - AS2 Connectivity Form (X12)</dc:title>
  <dc:subject/>
  <dc:creator>Ramburrun, Vick</dc:creator>
  <cp:keywords/>
  <dc:description/>
  <cp:lastModifiedBy>Nitin Agarwal</cp:lastModifiedBy>
  <cp:revision/>
  <dcterms:created xsi:type="dcterms:W3CDTF">2017-05-08T13:34:45Z</dcterms:created>
  <dcterms:modified xsi:type="dcterms:W3CDTF">2024-07-03T15:16:59Z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0x010100409C003D826CF443B433E3F7D4D0E10C</vt:lpwstr>
  </property>
  <property fmtid="{D5CDD505-2E9C-101B-9397-08002B2CF9AE}" pid="3" name="MediaServiceImageTags">
    <vt:lpwstr/>
  </property>
</Properties>
</file>